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3 s kontrolami\"/>
    </mc:Choice>
  </mc:AlternateContent>
  <xr:revisionPtr revIDLastSave="0" documentId="13_ncr:1_{EBA75002-B771-4F55-ABA9-7BA5AEF4139B}" xr6:coauthVersionLast="47" xr6:coauthVersionMax="47" xr10:uidLastSave="{00000000-0000-0000-0000-000000000000}"/>
  <bookViews>
    <workbookView xWindow="-120" yWindow="-120" windowWidth="29040" windowHeight="15840" tabRatio="721" xr2:uid="{00000000-000D-0000-FFFF-FFFF00000000}"/>
  </bookViews>
  <sheets>
    <sheet name="Strana1" sheetId="13" r:id="rId1"/>
    <sheet name="Strana2" sheetId="4" r:id="rId2"/>
    <sheet name="Strana3" sheetId="5" r:id="rId3"/>
    <sheet name="Strana4" sheetId="22" r:id="rId4"/>
    <sheet name="Strana5" sheetId="7" r:id="rId5"/>
    <sheet name="Strana6" sheetId="11" r:id="rId6"/>
    <sheet name="Strana7" sheetId="10" r:id="rId7"/>
    <sheet name="Strana8" sheetId="15" r:id="rId8"/>
    <sheet name="Strana9" sheetId="16" r:id="rId9"/>
    <sheet name="Strana10" sheetId="17" r:id="rId10"/>
    <sheet name="Strana11" sheetId="18" r:id="rId11"/>
    <sheet name="Strana 12" sheetId="23" r:id="rId12"/>
    <sheet name="Strana13" sheetId="19" r:id="rId13"/>
    <sheet name="Strana14" sheetId="24" r:id="rId14"/>
    <sheet name="Strana15" sheetId="20" r:id="rId15"/>
    <sheet name="Strana 16" sheetId="21" r:id="rId16"/>
  </sheets>
  <definedNames>
    <definedName name="_xlnm.Print_Area" localSheetId="9">Strana10!$A$1:$A$67</definedName>
    <definedName name="_xlnm.Print_Area" localSheetId="10">Strana11!$A$3:$A$72</definedName>
    <definedName name="_xlnm.Print_Area" localSheetId="13">Strana14!$A$1:$A$32</definedName>
    <definedName name="_xlnm.Print_Area" localSheetId="1">Strana2!$B$1:$O$42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7" l="1"/>
  <c r="L5" i="7"/>
  <c r="M17" i="4"/>
  <c r="M15" i="4"/>
  <c r="P19" i="10"/>
  <c r="Q38" i="5"/>
  <c r="Q37" i="5"/>
  <c r="Q39" i="5"/>
  <c r="Q36" i="5"/>
  <c r="Q10" i="5"/>
  <c r="Q11" i="5"/>
  <c r="Q12" i="5"/>
  <c r="Q9" i="5"/>
  <c r="M19" i="4"/>
  <c r="M26" i="4"/>
  <c r="Q21" i="5" l="1"/>
  <c r="M37" i="4"/>
  <c r="M33" i="4"/>
  <c r="P27" i="10"/>
  <c r="P13" i="10"/>
  <c r="S22" i="11"/>
  <c r="R22" i="11"/>
  <c r="Q29" i="5"/>
  <c r="Q30" i="5"/>
  <c r="Q31" i="5"/>
  <c r="Q20" i="5"/>
  <c r="Q18" i="5"/>
  <c r="J11" i="22"/>
  <c r="J10" i="22"/>
  <c r="P26" i="10"/>
  <c r="P25" i="10"/>
  <c r="P23" i="10"/>
  <c r="P24" i="10"/>
  <c r="P22" i="10"/>
  <c r="P21" i="10"/>
  <c r="P16" i="10"/>
  <c r="P17" i="10"/>
  <c r="P18" i="10"/>
  <c r="P15" i="10"/>
  <c r="P14" i="10"/>
  <c r="J13" i="22"/>
  <c r="J12" i="22"/>
  <c r="J6" i="22"/>
  <c r="J5" i="22"/>
  <c r="M16" i="4"/>
  <c r="M18" i="4"/>
  <c r="M20" i="4"/>
  <c r="M21" i="4"/>
  <c r="P20" i="10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S7" i="11"/>
  <c r="R7" i="11"/>
  <c r="L32" i="7"/>
  <c r="L33" i="7"/>
  <c r="L31" i="7"/>
  <c r="L30" i="7"/>
  <c r="M38" i="4"/>
  <c r="M36" i="4"/>
  <c r="M35" i="4"/>
  <c r="M34" i="4"/>
  <c r="M32" i="4"/>
  <c r="M31" i="4"/>
  <c r="M24" i="4"/>
  <c r="M25" i="4"/>
  <c r="M8" i="4"/>
  <c r="J7" i="22"/>
  <c r="J8" i="22"/>
</calcChain>
</file>

<file path=xl/sharedStrings.xml><?xml version="1.0" encoding="utf-8"?>
<sst xmlns="http://schemas.openxmlformats.org/spreadsheetml/2006/main" count="1105" uniqueCount="917">
  <si>
    <t xml:space="preserve">                    zaznamenán pouze jednou),</t>
  </si>
  <si>
    <t xml:space="preserve">                  - v případě kombinace dvou a více různých řešených případů u jednoho klienta, bude    </t>
  </si>
  <si>
    <t xml:space="preserve">   </t>
  </si>
  <si>
    <t xml:space="preserve">               o vykázání ze společného obydlí podle § 44 až § 47 zákona č. 273/2008 Sb., o Policii</t>
  </si>
  <si>
    <t xml:space="preserve">                                           zanedbávání dětí, ke kterému nedocházelo v souběhu s týráním </t>
  </si>
  <si>
    <t xml:space="preserve">                                           nebo zneužíváním dětí nebo které nedosahovalo intenzity týrání dětí;  </t>
  </si>
  <si>
    <t xml:space="preserve">                                           jedná se např. o případy zanedbávání výživy dětí, zanedbávání </t>
  </si>
  <si>
    <t xml:space="preserve">                                           školní docházky dětí, zanedbávání lékařské péče apod.</t>
  </si>
  <si>
    <t xml:space="preserve">                              se uvedou počty dětí se zdravotním postižením; při posouzení, zda se jedná  </t>
  </si>
  <si>
    <t xml:space="preserve">                              o zdravotně postižené dítě je třeba vycházet z poznatků sociálního pracovníka </t>
  </si>
  <si>
    <t xml:space="preserve">                              k prarodičům, dospělým sourozencům nebo jiným příbuzným žijícím v rámci </t>
  </si>
  <si>
    <t xml:space="preserve">                               v důsledku týrání, zneužívání nebo zanedbávání projevy typické pro </t>
  </si>
  <si>
    <t xml:space="preserve">                               posttraumatickou stresovou poruchu, např. dotírající vzpomínky a sny, </t>
  </si>
  <si>
    <t xml:space="preserve">                               vyhýbavé chování, negativní emoční stavy, pocity viny, ztráta pozitivních </t>
  </si>
  <si>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</si>
  <si>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</si>
  <si>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</si>
  <si>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</si>
  <si>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</si>
  <si>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>ROČNÍ VÝKAZ</t>
  </si>
  <si>
    <t>za rok</t>
  </si>
  <si>
    <t>Zpravodajská jednotka:</t>
  </si>
  <si>
    <t>Schváleno ČSÚ pro MPSV</t>
  </si>
  <si>
    <t>Na Poříčním právu 1/376, 128 01 Praha 2</t>
  </si>
  <si>
    <t xml:space="preserve">v rámci Programu statistických </t>
  </si>
  <si>
    <t xml:space="preserve">Ochrana důvěrnosti údajů je zaručena zákonem č. 89/1995 Sb., </t>
  </si>
  <si>
    <t>Kraj:</t>
  </si>
  <si>
    <t xml:space="preserve">o státní statistické službě, ve znění pozdějších předpisů. </t>
  </si>
  <si>
    <t>Údaje se zjišťují pro potřebu MPSV.</t>
  </si>
  <si>
    <t xml:space="preserve">Za ochranu důvěrnosti údajů zodpovídá MPSV. </t>
  </si>
  <si>
    <t>V (MPSV) 20-01</t>
  </si>
  <si>
    <t>Opatření uložená dětem mladším 15 let</t>
  </si>
  <si>
    <t>Ministerstvo práce a sociálních věcí</t>
  </si>
  <si>
    <t>IČO</t>
  </si>
  <si>
    <t>a</t>
  </si>
  <si>
    <t>b</t>
  </si>
  <si>
    <t>Číslo řádku</t>
  </si>
  <si>
    <t>x</t>
  </si>
  <si>
    <t>Rejstřík Om</t>
  </si>
  <si>
    <t>Rejstřík Nom</t>
  </si>
  <si>
    <t>Počet dětí celkem</t>
  </si>
  <si>
    <t>z toho dívek</t>
  </si>
  <si>
    <t>Celkem</t>
  </si>
  <si>
    <t>jinak</t>
  </si>
  <si>
    <t>ve sledovaném roce ubylo</t>
  </si>
  <si>
    <t>ve sledovaném roce přibylo</t>
  </si>
  <si>
    <t>prarodiče</t>
  </si>
  <si>
    <t>91a</t>
  </si>
  <si>
    <t>Trestná činnost</t>
  </si>
  <si>
    <t>Přestupky</t>
  </si>
  <si>
    <t>Žadatelé o osvojení</t>
  </si>
  <si>
    <t>Žadatelé o pěstounskou péči</t>
  </si>
  <si>
    <t>Číslo
řádku</t>
  </si>
  <si>
    <t>103a</t>
  </si>
  <si>
    <t>106a</t>
  </si>
  <si>
    <t>106b</t>
  </si>
  <si>
    <t>106c</t>
  </si>
  <si>
    <t>106f</t>
  </si>
  <si>
    <t>106g</t>
  </si>
  <si>
    <t>106h</t>
  </si>
  <si>
    <t>106i</t>
  </si>
  <si>
    <t>106j</t>
  </si>
  <si>
    <t>106k</t>
  </si>
  <si>
    <t>106l</t>
  </si>
  <si>
    <t>108a</t>
  </si>
  <si>
    <t>109a</t>
  </si>
  <si>
    <t>109c</t>
  </si>
  <si>
    <t>napomenutí</t>
  </si>
  <si>
    <t>dohled</t>
  </si>
  <si>
    <t>nařízení ústavní výchovy</t>
  </si>
  <si>
    <t>zrušení ústavní výchovy</t>
  </si>
  <si>
    <t>z toho</t>
  </si>
  <si>
    <t>prodloužení ústavní výchovy</t>
  </si>
  <si>
    <t>Počet případů</t>
  </si>
  <si>
    <t>112a</t>
  </si>
  <si>
    <t>112b</t>
  </si>
  <si>
    <t>112c</t>
  </si>
  <si>
    <t>112d</t>
  </si>
  <si>
    <t>112e</t>
  </si>
  <si>
    <t>112f</t>
  </si>
  <si>
    <t>Počet zařízení</t>
  </si>
  <si>
    <t>Zařízení sociálně výchovné činnosti</t>
  </si>
  <si>
    <t>Zařízení pro děti vyžadující okamžitou pomoc</t>
  </si>
  <si>
    <t>Výchovně rekreační tábory</t>
  </si>
  <si>
    <t>rodič</t>
  </si>
  <si>
    <t>člen rodiny</t>
  </si>
  <si>
    <t>Zneužívání dítěte k fyzickým pracím (§28 odst.1f) zákona o přestupcích)</t>
  </si>
  <si>
    <t>89a</t>
  </si>
  <si>
    <t>89b</t>
  </si>
  <si>
    <t xml:space="preserve">Pěstounská péče </t>
  </si>
  <si>
    <t>109d</t>
  </si>
  <si>
    <t>osvojení</t>
  </si>
  <si>
    <t>73a</t>
  </si>
  <si>
    <t>84a</t>
  </si>
  <si>
    <t>Pěstounská péče</t>
  </si>
  <si>
    <t>Počet dětí</t>
  </si>
  <si>
    <t xml:space="preserve">tělesné týrání </t>
  </si>
  <si>
    <t xml:space="preserve">psychické týrání </t>
  </si>
  <si>
    <t xml:space="preserve">sexuální zneužívání </t>
  </si>
  <si>
    <t>dětská pornografie</t>
  </si>
  <si>
    <t xml:space="preserve">dětská prostituce </t>
  </si>
  <si>
    <t xml:space="preserve">celkem </t>
  </si>
  <si>
    <t xml:space="preserve">chlapci </t>
  </si>
  <si>
    <t>dívky</t>
  </si>
  <si>
    <t>do 1 roku</t>
  </si>
  <si>
    <t>od 1 roku do 3 let</t>
  </si>
  <si>
    <t>od 3 do 6 let</t>
  </si>
  <si>
    <t>od 6 do 15 let</t>
  </si>
  <si>
    <t>od 15 do 18 let</t>
  </si>
  <si>
    <t>Oznamovatel</t>
  </si>
  <si>
    <t>matka</t>
  </si>
  <si>
    <t>otec</t>
  </si>
  <si>
    <t>dítě samo</t>
  </si>
  <si>
    <t>sourozenec</t>
  </si>
  <si>
    <t>jiný příbuzný</t>
  </si>
  <si>
    <t xml:space="preserve">anonym </t>
  </si>
  <si>
    <t>Sociální prostředí dítěte</t>
  </si>
  <si>
    <t xml:space="preserve">Přijatá opatření </t>
  </si>
  <si>
    <t>poradenství - ambulantně</t>
  </si>
  <si>
    <t xml:space="preserve">uložení dohledu </t>
  </si>
  <si>
    <t xml:space="preserve">umístění dítěte v  širší rodině </t>
  </si>
  <si>
    <t>umístění dítěte do ÚV</t>
  </si>
  <si>
    <t>Dopad na dítě</t>
  </si>
  <si>
    <t>hospitalizace</t>
  </si>
  <si>
    <t xml:space="preserve">tělesné poškození </t>
  </si>
  <si>
    <t xml:space="preserve">posttr. stresová porucha </t>
  </si>
  <si>
    <t xml:space="preserve">úmrtí </t>
  </si>
  <si>
    <t>181a</t>
  </si>
  <si>
    <t>90a</t>
  </si>
  <si>
    <t>Zřizovatel</t>
  </si>
  <si>
    <t>obec</t>
  </si>
  <si>
    <t>děti do 15 let</t>
  </si>
  <si>
    <t>celkem k 31. 12. sledovaného roku</t>
  </si>
  <si>
    <t>Vaše poznámky a připomínky:</t>
  </si>
  <si>
    <t>89c</t>
  </si>
  <si>
    <t>89d</t>
  </si>
  <si>
    <t>112h</t>
  </si>
  <si>
    <t>těhotenství</t>
  </si>
  <si>
    <t>155a</t>
  </si>
  <si>
    <t>právnická osoba</t>
  </si>
  <si>
    <t>podnikající FO</t>
  </si>
  <si>
    <t>přestupek podle § 59 odst. 1 písm. a) ZSPOD a jiný správní delikt podle § 59f odst. 1 písm. a) ZSPOD</t>
  </si>
  <si>
    <t>přestupek podle § 59 odst. 1 písm. b) ZSPOD a jiný správní delikt podle § 59f odst. 2 písm. a) ZSPOD</t>
  </si>
  <si>
    <t>přestupek podle § 59 odst. 1 písm. c) ZSPOD a jiný správní delikt podle § 59f odst. 2 písm. b) ZSPOD</t>
  </si>
  <si>
    <t>176a</t>
  </si>
  <si>
    <t>176b</t>
  </si>
  <si>
    <t>176c</t>
  </si>
  <si>
    <t>176d</t>
  </si>
  <si>
    <t>176e</t>
  </si>
  <si>
    <t>176f</t>
  </si>
  <si>
    <t>176g</t>
  </si>
  <si>
    <t>176h</t>
  </si>
  <si>
    <t>Přestupek podle § 59 odst. 1 písm. e) ZSPOD</t>
  </si>
  <si>
    <t>Přestupek podle § 59 odst. 1 písm. f) ZSPOD</t>
  </si>
  <si>
    <t>Přestupek podle § 59 odst. 1 písm. h) ZSPOD</t>
  </si>
  <si>
    <t>Přestupek podle § 59 odst. 1 písm. g) ZSPOD</t>
  </si>
  <si>
    <t>Přestupek podle § 59 odst. 1 písm. i) ZSPOD</t>
  </si>
  <si>
    <t>Kapacita zařízení</t>
  </si>
  <si>
    <t>Počet zaměstnanců celkem</t>
  </si>
  <si>
    <t>84b</t>
  </si>
  <si>
    <t>110a</t>
  </si>
  <si>
    <t>Rozhodnutí o odmítnutí žádosti o nahlédnutí do spisové dokumentace</t>
  </si>
  <si>
    <t>nezjištěno</t>
  </si>
  <si>
    <t>126a</t>
  </si>
  <si>
    <t>I. Počty případů evidovaných orgánem sociálně-právní ochrany dětí</t>
  </si>
  <si>
    <t>112j</t>
  </si>
  <si>
    <t>112k</t>
  </si>
  <si>
    <t>112i</t>
  </si>
  <si>
    <t>Uložená výchovná opatření mladistvým</t>
  </si>
  <si>
    <t>kraj</t>
  </si>
  <si>
    <t>CELKEM</t>
  </si>
  <si>
    <t>123a</t>
  </si>
  <si>
    <t>Počet případů domácího násilí, kterého jsou přítomny nezletilé děti a které jsou řešeny OSPOD</t>
  </si>
  <si>
    <t>z ř. 123a zdravotně postižených</t>
  </si>
  <si>
    <t>z ř. 123a</t>
  </si>
  <si>
    <t>jednorázově</t>
  </si>
  <si>
    <t>opakovaně</t>
  </si>
  <si>
    <t>II. Umísťování dětí do náhradní rodinné péče a rozhodování o poručenství dětí</t>
  </si>
  <si>
    <t>Poručenství s osobní péčí poručníka</t>
  </si>
  <si>
    <t>zanedbání povinné výživy (§ 196 TZ)</t>
  </si>
  <si>
    <t>ohrožování výchovy dítěte (§ 201 TZ)</t>
  </si>
  <si>
    <t>ublížení na zdraví (§ 145 až § 148 TZ)</t>
  </si>
  <si>
    <t>zanedbávání dětí</t>
  </si>
  <si>
    <t>umístění dítěte do ZDVOP nebo jiného zařízení</t>
  </si>
  <si>
    <t>Přepočtené úvazky zaměstnanců OSPOD</t>
  </si>
  <si>
    <t>Děti umístěné v zařízení pro děti vyžadující okamžitou pomoc na základě rozhodnutí soudu</t>
  </si>
  <si>
    <t>o výkonu sociálně-právní ochrany dětí</t>
  </si>
  <si>
    <t>Metodické vysvětlivky k výkazu V (MSPV) 20-01</t>
  </si>
  <si>
    <t xml:space="preserve">        sl. 3 - uvede se celkový počet spisů Om, které OSPOD evidoval v rejstříku Om </t>
  </si>
  <si>
    <t xml:space="preserve">        sl. 2 - uvede se počet případů, u kterých byl OSPOD ve sledovaném roce nově  </t>
  </si>
  <si>
    <t xml:space="preserve">                  dožádán o vyřízení určité záležitosti a které byly z tohoto důvodu zapsány  </t>
  </si>
  <si>
    <t xml:space="preserve">        sl. 3 - uvede se celkový počet spisů Nom, které OSPOD evidoval v rejstříku Nom </t>
  </si>
  <si>
    <t xml:space="preserve">                  k 31.12. sledovaného roku (uzavřené i neuzavřené případy dožádání, které  </t>
  </si>
  <si>
    <t>II.  Umísťování dětí do náhradní rodinné péče a rozhodování o poručenství dětí</t>
  </si>
  <si>
    <t xml:space="preserve">                   v evidenci kurátora pro mládež ve sledovaném roce, včetně klientů převedených                  </t>
  </si>
  <si>
    <t xml:space="preserve">                   z minulého roku, se kterými kurátor pro mládež nadále pracuje a klientů </t>
  </si>
  <si>
    <t>108b</t>
  </si>
  <si>
    <t>Počet dětí odložených do babyboxu</t>
  </si>
  <si>
    <t>90b</t>
  </si>
  <si>
    <t>péče jiné osoby</t>
  </si>
  <si>
    <t>předpěstounské péče</t>
  </si>
  <si>
    <t>pěstounské péče</t>
  </si>
  <si>
    <t>III. Klienti kurátora pro děti a mládež</t>
  </si>
  <si>
    <t>A. Pěstounská péče, osobní péče poručníka, péče jiné osoby</t>
  </si>
  <si>
    <t>Svěření dítěte do péče jiné osoby</t>
  </si>
  <si>
    <t>Péče jiné osoby</t>
  </si>
  <si>
    <t>90c</t>
  </si>
  <si>
    <t>B. Počet osob vykonávajících náhradní rodinnou péči</t>
  </si>
  <si>
    <t>C. Žadatelé o zprostředkování náhradní rodinné péče</t>
  </si>
  <si>
    <t>nařízení výchovného opatření podle § 13a ZSPOD</t>
  </si>
  <si>
    <t>svěření dítěte do péče zařízení pro děti vyžadující okamžitou pomoc</t>
  </si>
  <si>
    <t>svěření dítěte do pěstounské péče na přechodnou dobu</t>
  </si>
  <si>
    <t>pozastavení výkonu povinnosti a práva péče o dítě u nezletilého rodiče</t>
  </si>
  <si>
    <t>107a</t>
  </si>
  <si>
    <t>Počet případů, ve kterých orgán sociálně-právní ochrany dětí vykonával funkci veřejného poručníka dítěte</t>
  </si>
  <si>
    <t>VII. A Evidenční údaje</t>
  </si>
  <si>
    <r>
      <t xml:space="preserve">zbavení rodičovské </t>
    </r>
    <r>
      <rPr>
        <sz val="9"/>
        <rFont val="Times New Roman CE"/>
        <charset val="238"/>
      </rPr>
      <t>odpovědnosti</t>
    </r>
  </si>
  <si>
    <r>
      <t xml:space="preserve">pozastavení </t>
    </r>
    <r>
      <rPr>
        <sz val="9"/>
        <rFont val="Times New Roman CE"/>
        <charset val="238"/>
      </rPr>
      <t xml:space="preserve">výkonu </t>
    </r>
    <r>
      <rPr>
        <sz val="9"/>
        <rFont val="Times New Roman CE"/>
        <family val="1"/>
        <charset val="238"/>
      </rPr>
      <t xml:space="preserve">rodičovské </t>
    </r>
    <r>
      <rPr>
        <sz val="9"/>
        <rFont val="Times New Roman CE"/>
        <charset val="238"/>
      </rPr>
      <t>odpovědnosti</t>
    </r>
  </si>
  <si>
    <r>
      <t xml:space="preserve">Podané podněty (oznámení) policii </t>
    </r>
    <r>
      <rPr>
        <sz val="9"/>
        <rFont val="Times New Roman CE"/>
        <charset val="238"/>
      </rPr>
      <t>nebo státnímu zastupitelství</t>
    </r>
    <r>
      <rPr>
        <sz val="9"/>
        <rFont val="Times New Roman CE"/>
        <family val="1"/>
        <charset val="238"/>
      </rPr>
      <t xml:space="preserve"> na</t>
    </r>
  </si>
  <si>
    <t>týrání svěřené osoby (§ 198 TZ)</t>
  </si>
  <si>
    <r>
      <t xml:space="preserve">jiný trestný čin proti životu, zdraví, </t>
    </r>
    <r>
      <rPr>
        <sz val="9"/>
        <rFont val="Times New Roman CE"/>
        <charset val="238"/>
      </rPr>
      <t xml:space="preserve">svobodě, </t>
    </r>
    <r>
      <rPr>
        <sz val="9"/>
        <rFont val="Times New Roman CE"/>
        <family val="1"/>
        <charset val="238"/>
      </rPr>
      <t>lidské důstojnosti</t>
    </r>
    <r>
      <rPr>
        <sz val="9"/>
        <rFont val="Times New Roman CE"/>
        <charset val="238"/>
      </rPr>
      <t>, mravnímu vývoji</t>
    </r>
    <r>
      <rPr>
        <sz val="9"/>
        <rFont val="Times New Roman CE"/>
        <family val="1"/>
        <charset val="238"/>
      </rPr>
      <t xml:space="preserve"> nebo jmění dítěte</t>
    </r>
  </si>
  <si>
    <t>omezení uložené dítěti</t>
  </si>
  <si>
    <t>omezení uložené rodiči nebo jiné odpovědné osobě</t>
  </si>
  <si>
    <t>využití odborné poradenské pomoci nebo terapie</t>
  </si>
  <si>
    <t>povinnost prvního setkání se zapsaným mediátorem</t>
  </si>
  <si>
    <t>112g</t>
  </si>
  <si>
    <t xml:space="preserve">Pořádkové pokuty podle § 53 odst. 5 ZSPOD </t>
  </si>
  <si>
    <r>
      <t xml:space="preserve">Výchovná opatření </t>
    </r>
    <r>
      <rPr>
        <sz val="9"/>
        <rFont val="Times New Roman CE"/>
        <charset val="238"/>
      </rPr>
      <t>podle § 13 odst. 1 ZSPOD</t>
    </r>
  </si>
  <si>
    <r>
      <t xml:space="preserve">Rozhodnutí o uložení povinnosti využít odbornou poradenskou pomoc </t>
    </r>
    <r>
      <rPr>
        <sz val="9"/>
        <rFont val="Times New Roman CE"/>
        <charset val="238"/>
      </rPr>
      <t>podle § 12 odst. 1 ZSPOD</t>
    </r>
  </si>
  <si>
    <t>podaní trestního oznámení</t>
  </si>
  <si>
    <t>151a</t>
  </si>
  <si>
    <r>
      <t xml:space="preserve">cizí </t>
    </r>
    <r>
      <rPr>
        <sz val="9"/>
        <rFont val="Times New Roman"/>
        <family val="1"/>
        <charset val="238"/>
      </rPr>
      <t>fyzická osoba</t>
    </r>
  </si>
  <si>
    <r>
      <t xml:space="preserve">policie, </t>
    </r>
    <r>
      <rPr>
        <sz val="9"/>
        <rFont val="Times New Roman"/>
        <family val="1"/>
        <charset val="238"/>
      </rPr>
      <t>jiný státní orgán</t>
    </r>
  </si>
  <si>
    <r>
      <t>NNO</t>
    </r>
    <r>
      <rPr>
        <sz val="9"/>
        <rFont val="Times New Roman"/>
        <family val="1"/>
        <charset val="238"/>
      </rPr>
      <t xml:space="preserve"> nebo jiná právnická osoba</t>
    </r>
  </si>
  <si>
    <t>Děti s nařízeným výchovným opatřením podle § 13a ZSPOD umístěné v zařízení pro výkon ÚV nebo ve středisku výchovné péče</t>
  </si>
  <si>
    <t>Děti s nařízenou ÚV umístěné v zařízení pro výkon ÚV</t>
  </si>
  <si>
    <t>176i</t>
  </si>
  <si>
    <t xml:space="preserve">VII. B Rozhodovací činnost obecního úřadu </t>
  </si>
  <si>
    <t>IV. Klienti řešení kurátorem pro děti a mládež</t>
  </si>
  <si>
    <t xml:space="preserve">            č. 218/2003 Sb., o soudnictví ve věcech mládeže, ve znění pozdějších předpisů</t>
  </si>
  <si>
    <t xml:space="preserve">   A. Pěstounská péče, osobní péče poručníka, péče jiné osoby</t>
  </si>
  <si>
    <t xml:space="preserve">             </t>
  </si>
  <si>
    <t xml:space="preserve">   B. Počet osob vykonávajících náhradní rodinnou péči</t>
  </si>
  <si>
    <t xml:space="preserve">   C. Žadatelé o zprostředkování náhradní rodinné péče</t>
  </si>
  <si>
    <t xml:space="preserve">VIII.  Zařízení sociálně-právní ochrany k 31. 12.  </t>
  </si>
  <si>
    <t xml:space="preserve">              odpovědným za výchovu podle § 53 odst. 5 zákona č. 359/1999 Sb.  </t>
  </si>
  <si>
    <t xml:space="preserve">                                              s rozlišením sociálního prostředí dítěte v době zjištění podezření</t>
  </si>
  <si>
    <t xml:space="preserve">Při vyplňování typu týrání je třeba ve vztahu ke každému dítěti označit pouze jednu formu,    </t>
  </si>
  <si>
    <t xml:space="preserve">                                v souvislosti s týráním, zneužíváním nebo zanedbáváním dítěte</t>
  </si>
  <si>
    <t xml:space="preserve">                     pro děti  vyžadující  okamžitou pomoc na základě předběžného opatření soudu,</t>
  </si>
  <si>
    <t xml:space="preserve">                     rozhodnutí o výchovném opatření podle § 13a odst. 1, 2 zákona č. 359/1999 Sb. </t>
  </si>
  <si>
    <t>XI. Počet zaměstnanců orgánu sociálně-právní ochrany dětí k 31. 12. sledovaného roku</t>
  </si>
  <si>
    <r>
      <t>nařízení</t>
    </r>
    <r>
      <rPr>
        <sz val="9"/>
        <rFont val="Times New Roman CE"/>
        <family val="1"/>
        <charset val="238"/>
      </rPr>
      <t xml:space="preserve"> předběžného opatření podle  § 924 Občanského zákoníku celkem</t>
    </r>
  </si>
  <si>
    <t>Počet případů rodin zaevidovaných                                        za sledovaný rok</t>
  </si>
  <si>
    <t xml:space="preserve">     z toho počet případů s rozhodnutím o vykázání ze společného obydlí</t>
  </si>
  <si>
    <r>
      <t xml:space="preserve">      z toho </t>
    </r>
    <r>
      <rPr>
        <sz val="9"/>
        <rFont val="Times New Roman CE"/>
        <charset val="238"/>
      </rPr>
      <t>opatrovníkem pro správu jmění dítěte</t>
    </r>
  </si>
  <si>
    <t>PO nebo FO pověřená                       k výkonu SPO</t>
  </si>
  <si>
    <t>Děti s uloženou OV umístěné                                                      v zařízení pro výkon OV</t>
  </si>
  <si>
    <t xml:space="preserve">                               dobu, v osobní péči  poručníka a v péči jiné osoby podle § 953 NOZ</t>
  </si>
  <si>
    <t xml:space="preserve">                     byla během sledovaného roku řešena trestná činnost a přestupek, bude </t>
  </si>
  <si>
    <t xml:space="preserve">VII. A Evidenční údaje </t>
  </si>
  <si>
    <t xml:space="preserve">                              zanedbávání zjištěno  tělesné  poškození zdraví (zlomeniny, vnitřní zranění, </t>
  </si>
  <si>
    <t xml:space="preserve">                               emocí, poruchy spánku, poruchy soustředění apod., je třeba vycházet </t>
  </si>
  <si>
    <r>
      <t>Pěstounská</t>
    </r>
    <r>
      <rPr>
        <sz val="11"/>
        <rFont val="Times New Roman"/>
        <family val="1"/>
      </rPr>
      <t xml:space="preserve"> péče na přechodnou dobu</t>
    </r>
  </si>
  <si>
    <t>* tabulku vyplňují pouze krajské úřady</t>
  </si>
  <si>
    <t>Počet evidovaných klientů</t>
  </si>
  <si>
    <t>96a</t>
  </si>
  <si>
    <t>96b</t>
  </si>
  <si>
    <t>Tabulku vyplňují pouze krajské úřady.</t>
  </si>
  <si>
    <t>Pěstounská péče                         na přechodnou dobu</t>
  </si>
  <si>
    <t xml:space="preserve">                            zákona  č. 359/1999 Sb.</t>
  </si>
  <si>
    <t xml:space="preserve">                         poradenskou pomoc, která obecní úřad obce s rozšířenou působností vydal </t>
  </si>
  <si>
    <t xml:space="preserve">                         podle § 12 odst. 1 zákona č. 359/1999 Sb.</t>
  </si>
  <si>
    <t xml:space="preserve">a to tu, která převládala.  </t>
  </si>
  <si>
    <t xml:space="preserve">                    u kterého bylo během sledovaného roku řešeno více přestupků – ř. 82, bude</t>
  </si>
  <si>
    <t xml:space="preserve">                     tento zaznamenán do každého příslušného řádku (tzn. klient, u kterého                       </t>
  </si>
  <si>
    <t xml:space="preserve">                                                 opakovaně, v případě, že tato skutečnost není OSPOD známa, </t>
  </si>
  <si>
    <t xml:space="preserve">III. Klienti kurátora pro děti a mládež </t>
  </si>
  <si>
    <t>pěstounské péče          na přechodnou dobu</t>
  </si>
  <si>
    <t>Jmenování poručníka dítěti s osobní péčí poručníka ve sledovaném roce</t>
  </si>
  <si>
    <t>celkem</t>
  </si>
  <si>
    <t>Uložená trestní opatření</t>
  </si>
  <si>
    <t>V. Náhradní péče</t>
  </si>
  <si>
    <t>z toho dítě odešlo</t>
  </si>
  <si>
    <t>k rodičům</t>
  </si>
  <si>
    <t>do jiné formy náhradní rodinné péče</t>
  </si>
  <si>
    <t>do osvojení</t>
  </si>
  <si>
    <t>nabytí plné svéprávnosti dítěte</t>
  </si>
  <si>
    <t>podaných za sledovaný rok</t>
  </si>
  <si>
    <t>Žadatelé o zařazení do evidence osob, které mohou vykonávat pěstounskou péči na přechodnou dobu</t>
  </si>
  <si>
    <t>92a</t>
  </si>
  <si>
    <t>Počet nově umístěných dětí                         ve sledovaném roce</t>
  </si>
  <si>
    <t xml:space="preserve">uplynutí stanovené doby trvání </t>
  </si>
  <si>
    <t>zletilosti</t>
  </si>
  <si>
    <t>Počet dětí umístěných                k 31. 12. sledovaného roku</t>
  </si>
  <si>
    <t>Počet dětí           k 31. 12.</t>
  </si>
  <si>
    <t>zbavení rodiče práva dát souhlas k osvojení</t>
  </si>
  <si>
    <t>103b</t>
  </si>
  <si>
    <t xml:space="preserve">Orgán sociálně-právní ochrany jmenován opatrovníkem </t>
  </si>
  <si>
    <t xml:space="preserve">Zjištěno případů </t>
  </si>
  <si>
    <r>
      <t>zdrav.</t>
    </r>
    <r>
      <rPr>
        <sz val="9"/>
        <rFont val="Times New Roman"/>
        <family val="1"/>
        <charset val="238"/>
      </rPr>
      <t xml:space="preserve"> zařízení, škola, školské zařízení, ústavní zařízení, ZDVOP</t>
    </r>
  </si>
  <si>
    <t>vlastní zjištění OSPOD</t>
  </si>
  <si>
    <t>136a</t>
  </si>
  <si>
    <t>v péči rodičů</t>
  </si>
  <si>
    <t>náhradní rodinná péče</t>
  </si>
  <si>
    <t>ústavní péče nebo péče ZDVOP</t>
  </si>
  <si>
    <t>odsouzení pachatele</t>
  </si>
  <si>
    <t>151b</t>
  </si>
  <si>
    <t>nutnost poskytnutí psychologické pomoci</t>
  </si>
  <si>
    <t>153a</t>
  </si>
  <si>
    <t xml:space="preserve">            (dohled probačního úředníka, probační program, výchovné povinnosti, výchovná</t>
  </si>
  <si>
    <t xml:space="preserve">                                závislosti na péči jiné osoby), které byly ke konci sledovaného roku svěřeny</t>
  </si>
  <si>
    <t xml:space="preserve">            č.359/1999 Sb.</t>
  </si>
  <si>
    <t xml:space="preserve">            vykonávat pěstounskou péči na přechodnou dobu podle § 27a odst. 1 zákona </t>
  </si>
  <si>
    <t xml:space="preserve">                  roce pravomocně rozhodl o uložení ochranné výchovy podle § 22 nebo  § 93 zákona   </t>
  </si>
  <si>
    <t xml:space="preserve">                                 pravomocně skončeno řízení o zařazení žadatele do evidence krajského </t>
  </si>
  <si>
    <t xml:space="preserve">               které byly podány podle § 452 odst. 2 zákona č. 292/2013 Sb., o zvláštních řízeních</t>
  </si>
  <si>
    <t xml:space="preserve">               soudních, nebo podle § 27a odst. 7 zákona č. 359/1999 Sb.</t>
  </si>
  <si>
    <t xml:space="preserve">                                podezření na týrání, zneužívání nebo zanedbávání dítěte, došlo zároveň</t>
  </si>
  <si>
    <t xml:space="preserve">                                také k odsouzení pachatele za některý trestní čin v souvislosti s týráním, </t>
  </si>
  <si>
    <t xml:space="preserve">                                zneužíváním nebo zanedbáváním dítěte, např. za trestný čin vraždy,</t>
  </si>
  <si>
    <t xml:space="preserve">                                ublížení na zdraví, týrání svěřené osoby, ohrožování výchovy dítěte,</t>
  </si>
  <si>
    <t xml:space="preserve">                                zanedbání povinné výživy apod.</t>
  </si>
  <si>
    <t>z toho děti</t>
  </si>
  <si>
    <t>se zdravotním postižením</t>
  </si>
  <si>
    <t>mladiství</t>
  </si>
  <si>
    <t xml:space="preserve"> V. Náhradní péče </t>
  </si>
  <si>
    <t>nevyřízených k 31. 12.</t>
  </si>
  <si>
    <t>Počet podaných žádostí o zprostředkování náhradní rodinné péče</t>
  </si>
  <si>
    <r>
      <t xml:space="preserve">omezení </t>
    </r>
    <r>
      <rPr>
        <sz val="9"/>
        <rFont val="Times New Roman CE"/>
        <family val="1"/>
        <charset val="238"/>
      </rPr>
      <t xml:space="preserve">rodičovské </t>
    </r>
    <r>
      <rPr>
        <sz val="9"/>
        <rFont val="Times New Roman CE"/>
        <charset val="238"/>
      </rPr>
      <t>odpovědnosti nebo jejího výkonu</t>
    </r>
  </si>
  <si>
    <t>rozhodnutí, zda je třeba souhlasu rodiče k osvojení</t>
  </si>
  <si>
    <t>svěřené                do péče příbuzných nebo blízkých osob</t>
  </si>
  <si>
    <t>XI. Počet zaměstnanců orgánu sociálně-právní ochrany dětí k 31. 12. sledovaného roku</t>
  </si>
  <si>
    <t>VIII.  Zařízení sociálně-právní ochrany k 31.12.*</t>
  </si>
  <si>
    <t>IX. Týrané, zneužívané a zanedbávané děti</t>
  </si>
  <si>
    <t>Evidovaný počet případů rodin                                   z předchozího roku</t>
  </si>
  <si>
    <t>návratu dítěte                      do péče rodičů</t>
  </si>
  <si>
    <t>Ve sledovaném roce bylo svěřeno                                             na základě rozhodnutí do</t>
  </si>
  <si>
    <t>Kontaktní osoba: Ing. Zuzana Nová,</t>
  </si>
  <si>
    <t>Zařízení odbor. poradenství pro péči o děti</t>
  </si>
  <si>
    <t>IX.  Týrané, zneužívané a zanedbávané děti</t>
  </si>
  <si>
    <t>ve věku</t>
  </si>
  <si>
    <t>0 - 2 let</t>
  </si>
  <si>
    <t>3 - 5 let</t>
  </si>
  <si>
    <t>6 - 9 let</t>
  </si>
  <si>
    <t>10 - 14 let</t>
  </si>
  <si>
    <t>Popis chyby</t>
  </si>
  <si>
    <t>Řádek 72: Součet sl. 1 a 2 se rovná sl. 3</t>
  </si>
  <si>
    <t>Řádek 79: Sloupec 4 musí být roven nebo vetší než sloupec 5.</t>
  </si>
  <si>
    <t>Řádek 79: Sloupec 2 musí být roven nebo vetší než sloupec 3.</t>
  </si>
  <si>
    <t>Řádek 81: Součet sl. 2 a 4 musí být roven sl. 1.</t>
  </si>
  <si>
    <t>Řádek 82: Sloupec 4 musí být roven sloupci 1.</t>
  </si>
  <si>
    <t>Řádek 83: Součet sl. 2 a 4 musí být roven sl. 1.</t>
  </si>
  <si>
    <t>Řádek 84: Sloupec 4 musí být roven sloupci 1.</t>
  </si>
  <si>
    <t>Řádek 84a: Sloupec 4 musí být roven sloupci 1.</t>
  </si>
  <si>
    <t>Řádek 84b: Sloupec 4 musí být roven sloupci 1.</t>
  </si>
  <si>
    <t>Řádek 85: Sloupec 2 musí být roven sloupci 1.</t>
  </si>
  <si>
    <t>Sloupec 1: řádek 93 se rovná součtu řádků 91, 92 a 92a (vyjma ř. 91a)</t>
  </si>
  <si>
    <t>Sloupec 2: řádek 93 se rovná součtu řádků 91, 92 a 92a (vyjma ř. 91a)</t>
  </si>
  <si>
    <t xml:space="preserve">Součet řádků 112b, 112c, 112d, 112e, 112f, 112g by měl být roven nebo menší než řádek 112a. </t>
  </si>
  <si>
    <r>
      <t>Řádek 114: Součet sloupců 3, 4 a 5 se musí rovnat sloupci 1.</t>
    </r>
    <r>
      <rPr>
        <sz val="9"/>
        <color indexed="10"/>
        <rFont val="Times New Roman CE"/>
        <family val="1"/>
        <charset val="238"/>
      </rPr>
      <t xml:space="preserve"> </t>
    </r>
  </si>
  <si>
    <r>
      <t>Řádek 115: Součet sloupců 3, 4 a 5 se musí rovnat sloupci 1.</t>
    </r>
    <r>
      <rPr>
        <sz val="9"/>
        <color indexed="10"/>
        <rFont val="Times New Roman CE"/>
        <family val="1"/>
        <charset val="238"/>
      </rPr>
      <t xml:space="preserve"> </t>
    </r>
  </si>
  <si>
    <r>
      <t>Řádek 116: Součet sloupců 3, 4 a 5 se musí rovnat sloupci 1.</t>
    </r>
    <r>
      <rPr>
        <sz val="9"/>
        <color indexed="10"/>
        <rFont val="Times New Roman CE"/>
        <family val="1"/>
        <charset val="238"/>
      </rPr>
      <t xml:space="preserve"> </t>
    </r>
  </si>
  <si>
    <r>
      <t>Řádek 117: Součet sloupců 3, 4 a 5 se musí rovnat sloupci 1.</t>
    </r>
    <r>
      <rPr>
        <sz val="9"/>
        <color indexed="10"/>
        <rFont val="Times New Roman CE"/>
        <family val="1"/>
        <charset val="238"/>
      </rPr>
      <t xml:space="preserve"> </t>
    </r>
  </si>
  <si>
    <t>Při vyplňování tabulky nutno dodržet tyto vztahy:</t>
  </si>
  <si>
    <t>1) součet sloupců 1, 3, 5, 7, 9 a 11 se musí rovnat sl. 13</t>
  </si>
  <si>
    <t>2) součet řádků 119 až 123 se musí rovnat řádku 123a v jednotlivých sloupcích  a rovněž součet řádků 125 až 126a se musí rovnat ř. 123a v jednotlivých sloupcích</t>
  </si>
  <si>
    <t>5) součet sloupců 2, 4, 6, 8, 10 a 12 se musí rovnat sl. 14</t>
  </si>
  <si>
    <t>6) Sloupce 13 a 14 obsahují v elektronické formě (Excel) již předdefinovaný součet</t>
  </si>
  <si>
    <t>Řádek 172: Součet sloupců 2 až 6 se musí rovnat sloupci 1.</t>
  </si>
  <si>
    <t>Řádek 176b: Součet sloupců 2 až 4 se musí rovnat sloupci 1.</t>
  </si>
  <si>
    <t>Řádek 176f: Součet sloupců 4 až 6 se musí rovnat sloupci 1.</t>
  </si>
  <si>
    <t>Řádek 73: Součet sloupců 4-7 musí být roven nebo menší než sloupec 1.</t>
  </si>
  <si>
    <t>Řádek 73a: Součet sloupců 4-7 musí být roven nebo menší než sloupec 1.</t>
  </si>
  <si>
    <t>Řádek 74: Součet sloupců 4-7 musí být roven nebo menší než sloupec 1.</t>
  </si>
  <si>
    <t>Řádek 75: Součet sloupců 4-7 musí být roven nebo menší než sloupec 1.</t>
  </si>
  <si>
    <t>Řádek 76: Součet sloupců 4-7 musí být roven nebo menší než sloupec 1.</t>
  </si>
  <si>
    <t>Řádek 77: Součet sloupců 4-7 musí být roven nebo menší než sloupec 1.</t>
  </si>
  <si>
    <t>Řádek 78: Součet sloupců 4-7 musí být roven nebo menší než sloupec 1.</t>
  </si>
  <si>
    <t>Soudem bez návrhu</t>
  </si>
  <si>
    <t>Na návrh OSPOD</t>
  </si>
  <si>
    <t>Na návrh státního zastupitelství</t>
  </si>
  <si>
    <t>Na návrh jiných osob</t>
  </si>
  <si>
    <t>Počet dětí odebraných z péče rodičů na základě předběžného opatření soudu</t>
  </si>
  <si>
    <t>Počet dětí odebraných z péče rodičů na základě rozsudku soudu</t>
  </si>
  <si>
    <t>Celkem odebraných dětí</t>
  </si>
  <si>
    <t>Důvod odebrání dítěte z péče rodičů</t>
  </si>
  <si>
    <t>99a</t>
  </si>
  <si>
    <t>99b</t>
  </si>
  <si>
    <t>99c</t>
  </si>
  <si>
    <t xml:space="preserve">          na základě vykonatelného rozsudku soudu; uvedou se pouze děti, které byly rozsudkem soudu svěře-</t>
  </si>
  <si>
    <t xml:space="preserve">          ny do péče jiné fyzické osoby než rodiče nebo do péče zařízení pro péči o děti (neuvádí se děti, které </t>
  </si>
  <si>
    <r>
      <t xml:space="preserve">          byly odebrány z péče jednoho z rodičů a svěřeny do péče druhého rodiče); </t>
    </r>
    <r>
      <rPr>
        <b/>
        <sz val="11"/>
        <rFont val="Arial CE"/>
        <charset val="238"/>
      </rPr>
      <t>do ř. 98 se uvedou pouze</t>
    </r>
  </si>
  <si>
    <t xml:space="preserve">          děti, které před vydáním rozsudku soudu nebyly odebrány z péče rodičů na základě</t>
  </si>
  <si>
    <t xml:space="preserve">          předběžného opatření (jestliže bylo dítě ve sledovaném roce nejprve odebráno z péče</t>
  </si>
  <si>
    <r>
      <t xml:space="preserve">         </t>
    </r>
    <r>
      <rPr>
        <b/>
        <sz val="11"/>
        <rFont val="Arial CE"/>
        <charset val="238"/>
      </rPr>
      <t xml:space="preserve"> rodičů předběžným opatřením soudu, uvede se toto dítě do ř. 97); </t>
    </r>
    <r>
      <rPr>
        <sz val="11"/>
        <rFont val="Arial CE"/>
        <charset val="238"/>
      </rPr>
      <t xml:space="preserve">součet sl. 1 až 4 musí být </t>
    </r>
  </si>
  <si>
    <t xml:space="preserve">                  nařízení ústavní výchovy, na nařízení výchovného opatření podle § 13 zákona 359/1999 Sb. </t>
  </si>
  <si>
    <t xml:space="preserve">                        svobody, nepříznivý zdravotní stav rodiče vyžadující dlouhodobější hospitalizaci, skutečnost, že </t>
  </si>
  <si>
    <t xml:space="preserve">                        se rodiče zdržují na neznámém místě a nedaří se zjistit místo jejich pobytu apod.  </t>
  </si>
  <si>
    <t xml:space="preserve">V případě, že bylo rozhodnuto o odebrání dítěte z péče rodičů z několika důvodů, uvede se   </t>
  </si>
  <si>
    <t>Řádek 97: Součet sloupců 1,2,3,4, se musí rovnat sloupci 5.</t>
  </si>
  <si>
    <t>Řádek 98: Součet sloupců 1,2,3,4, se musí rovnat sloupci 5.</t>
  </si>
  <si>
    <t>Řádek 99: Součet sloupců 1,2,3,4, se musí rovnat sloupci 5.</t>
  </si>
  <si>
    <t>Sloupec 1: řádky 99a a 99b se musí rovnat řádku 99c</t>
  </si>
  <si>
    <t>Sloupec 2: řádky 99a a 99b se musí rovnat řádku 99c</t>
  </si>
  <si>
    <t>Sloupec 3: řádky 99a a 99b se musí rovnat řádku 99c</t>
  </si>
  <si>
    <t>Sloupec 4: řádky 99a a 99b se musí rovnat řádku 99c</t>
  </si>
  <si>
    <t>4) součet řádků 119 až 123 se musí rovnat součtu řádků 139, 144  a 145 v jednotlivých sloupcích</t>
  </si>
  <si>
    <t>7 a více</t>
  </si>
  <si>
    <t>93a</t>
  </si>
  <si>
    <t>93b</t>
  </si>
  <si>
    <t>93c</t>
  </si>
  <si>
    <t>umístění dítěte                       do náhradní rodinné péče jiných osob než příbuzných</t>
  </si>
  <si>
    <t xml:space="preserve">D. Počet pěstounských rodin </t>
  </si>
  <si>
    <t>E. Děti umístěné v náhradní péči zařízení pro péči o děti</t>
  </si>
  <si>
    <t>z toho soudem vyhověno</t>
  </si>
  <si>
    <t>z toho soudem zamítnuto</t>
  </si>
  <si>
    <t>z toho soudem nerozhodnuto</t>
  </si>
  <si>
    <t xml:space="preserve">    E. Děti umístěné v náhradní péči zařízení pro péči o děti</t>
  </si>
  <si>
    <t xml:space="preserve">                           formách náhr. ústavní péče. Údaj ve sl. 9 v řádcích 94 až 96b bude získán takto: Jako </t>
  </si>
  <si>
    <t xml:space="preserve">                          východisko bude vzat údaj o dětech umístěných v náhradní péči pro péči o děti k 31.12</t>
  </si>
  <si>
    <t xml:space="preserve">                          předchozího roku, tj. údaj ze statistického výkazu za předchozí kalendářní rok. K tomuto</t>
  </si>
  <si>
    <t xml:space="preserve">                          údaji se přičte počet nově umístěných dětí ve sledovaném roce (sl. 1) odečte se počet dětí,</t>
  </si>
  <si>
    <t xml:space="preserve">               sexuální nátlak (§ 186 TZ), pohlavní zneužití (§ 187 TZ), zneužití dítěte k výrobě pornografie </t>
  </si>
  <si>
    <t xml:space="preserve">               (§ 193 TZ), účast na pornografickém představení (§ 193a TZ), navazování nedovolených</t>
  </si>
  <si>
    <t xml:space="preserve">               kontaktů s dítětem (§ 193b TZ), opuštění dítěte nebo svěřené osoby (§ 195 TZ),</t>
  </si>
  <si>
    <t>zachování povinnosti a práva péče o dítě a styku  s dítětem u rodiče omezeného ve svéprávnosti</t>
  </si>
  <si>
    <t>Děti s uloženým ochranným léčením ústavním umístěné ve zdravotnickém zařízení pro výkon ochranného léčení</t>
  </si>
  <si>
    <t>95a</t>
  </si>
  <si>
    <t xml:space="preserve">Pachatel přestupku </t>
  </si>
  <si>
    <t>jiná fyzická osoba</t>
  </si>
  <si>
    <t xml:space="preserve">                                                                         a</t>
  </si>
  <si>
    <t xml:space="preserve">Přestupek podle § 59 odst. 1 písm. d) ZSPOD </t>
  </si>
  <si>
    <t>Přestupek podle § 59 odst. 2 ZSPOD</t>
  </si>
  <si>
    <t>Přestupek podle § 59 odst. 3 ZSPOD</t>
  </si>
  <si>
    <t>Přestupek podle § 59a odst. 1 ZSPOD</t>
  </si>
  <si>
    <t>Přestupek podle § 59b odst. 1 ZSPOD</t>
  </si>
  <si>
    <t xml:space="preserve">Přestupek podle § 59c odst. 1 ZSPOD </t>
  </si>
  <si>
    <t xml:space="preserve">Přestupek podle § 59d odst. 1 písm. a)  ZSPOD </t>
  </si>
  <si>
    <t xml:space="preserve">Přestupek podle § 59d odst. 1 písm. b)  ZSPOD </t>
  </si>
  <si>
    <t xml:space="preserve">Přestupek podle § 59d odst. 1 písm. c)  ZSPOD </t>
  </si>
  <si>
    <t>Řádek 173: Součet sloupců 2 až 6 se musí rovnat sloupci 1.</t>
  </si>
  <si>
    <t>Řádek 174: Součet sloupců 2 až 6 se musí rovnat sloupci 1.</t>
  </si>
  <si>
    <t>Řádek 175: Součet sloupců 2 až 6 se musí rovnat sloupci 1.</t>
  </si>
  <si>
    <t>Řádek 176: Součet sloupců 2 až 6 se musí rovnat sloupci 1.</t>
  </si>
  <si>
    <t>Řádek 176a: Součet sloupců 2 až 6 se musí rovnat sloupci 1.</t>
  </si>
  <si>
    <t>Řádek 176c: Součet sloupců 5 a 6 se musí rovnat sloupci 1.</t>
  </si>
  <si>
    <t>Řádek 176d: Součet sloupců 4 až 6 se musí rovnat sloupci 1.</t>
  </si>
  <si>
    <t>Řádek 176e: Součet sloupců 4 až 6 se musí rovnat sloupci 1.</t>
  </si>
  <si>
    <t>Řádek 176g: Součet sloupců 2 až 4 se musí rovnat sloupci 1.</t>
  </si>
  <si>
    <t>Řádek 176h: Součet sloupců 2 až 4 se musí rovnat sloupci 1.</t>
  </si>
  <si>
    <t>Ř. 71 sl. 2 - uvede se počet nových případů, které zapsal OSPOD do rejstříku Om</t>
  </si>
  <si>
    <t xml:space="preserve">                   ve sledovaném roce,</t>
  </si>
  <si>
    <t xml:space="preserve">Ř. 72 sl. 1 - uvede se počet případů, u kterých byl OSPOD dožádán k vyřízení   </t>
  </si>
  <si>
    <t xml:space="preserve">                  v předchozím roce a dožádání nebylo k 1.1. sledovaného roku uzavřeno,</t>
  </si>
  <si>
    <t xml:space="preserve">                 do rejstříku Nom,</t>
  </si>
  <si>
    <t xml:space="preserve">                  OSPOD řešil ve sledovaném roce, včetně případů z předchozího roku).</t>
  </si>
  <si>
    <t>Ř. 72 - součet sl. 1 a 2 musí být roven sl. 3.</t>
  </si>
  <si>
    <t xml:space="preserve">Ř. 73 sl. 1  - uvede se počet dětí, které byly rozhodnutím soudu podle § 823 a § 826 </t>
  </si>
  <si>
    <t xml:space="preserve">Ř. 76 sl. 1 -  uvede se počet dětí, u kterých soud pravomocně rozhodl ve sledovaném roce </t>
  </si>
  <si>
    <t xml:space="preserve">Ř. 77  sl. 1 - uvede se počet dětí, které byly soudem svěřeny do pěstounské péče na přechodnou </t>
  </si>
  <si>
    <t>Ř. 78  sl. 1 - uvede se počet dětí, kterým byl ve sledovaném roce jmenován rozhodnutím soudu</t>
  </si>
  <si>
    <t>Ř. 73 až ř. 78 - sl. 2 uvede se počet dětí, které byly ve sledovaném roce svěřeny do péče</t>
  </si>
  <si>
    <t xml:space="preserve">Ř. 73 až ř. 78 sl. 3 - uvede se počet dětí se zdravotním postižením (bez ohledu na určení stupně </t>
  </si>
  <si>
    <t>Ř. 73 až ř. 78, sl. 1 - uvede se počet dětí včetně mladistvých (15 - 18 let).</t>
  </si>
  <si>
    <t xml:space="preserve">Ř 79  sl. 1 - uvede se celkový počet dětí mladších 15 let a mladistvých (15 - 18 let) zapsaných                 </t>
  </si>
  <si>
    <t xml:space="preserve">                   vyřazených v průběhu roku z evidence kurátora pro mládež,</t>
  </si>
  <si>
    <t xml:space="preserve">         sl. 2 - uvede se počet dětí mladších 15 let z celkového počtu evidovaných,</t>
  </si>
  <si>
    <t xml:space="preserve">         sl. 3 - uvede se počet dívek z celkového počtu dětí do 15 let,</t>
  </si>
  <si>
    <t xml:space="preserve">         sl. 4 - uvede se počet mladistvých (15 - 18 let) z celkového počtu evidovaných,</t>
  </si>
  <si>
    <t xml:space="preserve">         sl. 5 - uvede se počet dívek z celkového počtu mladistvých.</t>
  </si>
  <si>
    <t>Ř. 79 - součet sl. 4 a 2 musí být roven sl. 1.</t>
  </si>
  <si>
    <t xml:space="preserve">Ř. 81 až 85 - v jednotlivých řádcích se uvádí počty klientů nikoli případů (tzn. klient, </t>
  </si>
  <si>
    <t xml:space="preserve">                    zaznamenán na každém řádku - ř. 81 i ř. 82).</t>
  </si>
  <si>
    <t>Ř. 84 -  uvedou se počty trestních opatření uložených mladistvých podle § 24 zákona</t>
  </si>
  <si>
    <t xml:space="preserve">           č. 218/2003 Sb., o soudnictví ve věcech mládeže, ve znění pozdějších předpisů.</t>
  </si>
  <si>
    <t>Ř. 84a - uvedou se počty uložených výchovných opatření mladistvým podle § 15 zákona</t>
  </si>
  <si>
    <t xml:space="preserve">            omezení, napomenutí s výstrahou).</t>
  </si>
  <si>
    <t>Ř. 85 - uvedou se počty opatření uložených dětem mladším 15 let podle § 93 zákona</t>
  </si>
  <si>
    <t xml:space="preserve">                               k 31. 12. sledovaného roku.</t>
  </si>
  <si>
    <t xml:space="preserve">                                do některé z uvedených forem náhradní rodinné péče.</t>
  </si>
  <si>
    <t>Ř. 89c - uvedou se děti, u kterých soudem jmenovaný poručník vykonává osobní péči o dítě.</t>
  </si>
  <si>
    <t>Ř. 89d - uvedou se děti svěřené do péče jiné osoby podle § 953 a násl. NOZ.</t>
  </si>
  <si>
    <t xml:space="preserve">Ř. 90 až 90c sl. 1 až 3 - uvede se počet osob, které mají svěřeno alespoň jedno dítě </t>
  </si>
  <si>
    <t>Ř. 91 až ř. 92 sl. 1 - uvedou se počty podaných žádostí o zprostředkování náhradní rodinné péče</t>
  </si>
  <si>
    <t xml:space="preserve">                               podle § 20 odst. 1 a § 21 odst. 2 zákona č. 359/1999 Sb. ve sledovaném roce.</t>
  </si>
  <si>
    <t xml:space="preserve">Ř. 91 až ř. 92a sl. 2 - uvedou se počty žádostí, u kterých nebylo k 31.12. sledovaného roku </t>
  </si>
  <si>
    <t xml:space="preserve">                                 úřadu.</t>
  </si>
  <si>
    <t>Pozn.: v případě, že žadatel svou žádost vezme zpět, jedná se z pohledu OSPOD o žádost vyřízenou.</t>
  </si>
  <si>
    <t xml:space="preserve">  D. Počet pěstounských rodin </t>
  </si>
  <si>
    <t xml:space="preserve">             obecního úřadu obce s rozšířenou působností a s nimiž uzavřel dohodu o výkonu            </t>
  </si>
  <si>
    <t xml:space="preserve">             pěstounské péče tento obecní úřad obce s rozšířenou působností.</t>
  </si>
  <si>
    <t xml:space="preserve">             Počtem dětí svěřených do pěstounské péče v rodině se rozumí počet dětí, </t>
  </si>
  <si>
    <t xml:space="preserve">             které jsou osobě pečující svěřeny do pěstounské péče, osobní poručnické péče,</t>
  </si>
  <si>
    <t xml:space="preserve">             a počet dětí, které jsou osobě v evidenci svěřeny do pěstounské péče na přechodnou</t>
  </si>
  <si>
    <t xml:space="preserve">            dobu. Uvede se stav k 31. 12. sledovaného roku. V případě manželů se uvede jedna </t>
  </si>
  <si>
    <t xml:space="preserve">            společná dohoda o výkonu pěstounské péče, ledaže obecní úřad obce s rozšířenou působností </t>
  </si>
  <si>
    <t xml:space="preserve">            rozhodl podle § 47b odst. 7 zákona č. 359/1999 Sb. o tom, že se nepřihlíží ke skutečnosti,</t>
  </si>
  <si>
    <t xml:space="preserve">            že oba manželé jsou osobou pečující nebo osobou v evidenci.</t>
  </si>
  <si>
    <t xml:space="preserve">             pěstounské péče jiný obecní úřad, obecní úřad obce s rozšířenou působností, krajský úřad nebo </t>
  </si>
  <si>
    <t xml:space="preserve">             pověřená osoba podle § 47b odst. 4 zákona č. 359/1999 Sb.</t>
  </si>
  <si>
    <t xml:space="preserve">            obecního úřadu obce s rozšířenou působností a u kterých tento obecní úřad vydal</t>
  </si>
  <si>
    <t xml:space="preserve">            rozhodnutí o úpravě práv a povinností při výkonu pěstounské péče podle § 47b odst. 2 zákona</t>
  </si>
  <si>
    <t xml:space="preserve">            č. 359/1999 Sb.</t>
  </si>
  <si>
    <t xml:space="preserve">Ř. 94 sl. 1 - uvede se počet umístěných dětí, u kterých soud ve sledovaném roce pravomocně  nařídil rozsudkem ústavní </t>
  </si>
  <si>
    <t xml:space="preserve">                  výchovu podle § 971 NOZ (ukazatel nezahrnuje děti umístěné do ústavního zařízení na základě              </t>
  </si>
  <si>
    <t xml:space="preserve">                  předběžného opatření soudu).</t>
  </si>
  <si>
    <t>Ř. 95 sl. 1 - uvede se počet umístěných dětí a mladistvých, u kterých soud pro mládež ve sledovaném roce pravomocně</t>
  </si>
  <si>
    <t xml:space="preserve">                  rozhodl o uložení ochranné výchovy podle § 22nebo § 93 zák. č. 218/2003 Sb., o soudnictví ve věcech mládeže.</t>
  </si>
  <si>
    <t>Ř. 95a sl. 1 - uvede se počet umístěných dětí a mladistvých, u kterých soud pro mládež ve sledovaném roce pravomocně</t>
  </si>
  <si>
    <t xml:space="preserve">                    rozhodl o uložení ochranného léčení ústavního dle § 21 nebo §93 odst. 1, 4, 5 zák. č. 218/2003 Sb.</t>
  </si>
  <si>
    <t>Ř. 94 až 95a sl. 2, 3 - uvede se počet dětí, u nichž došlo ve sledovaném roce ke zrušení ústavní výchovy, ochranné</t>
  </si>
  <si>
    <t xml:space="preserve">                                výchovy nebo ochranného léčení ústavního a dítě se vrátilo zpět do péče rodičů nebo </t>
  </si>
  <si>
    <t xml:space="preserve">                                bylo předáno do péče příbuzných nebo jiných osob blízkých dítěti nebo jeho rodině.</t>
  </si>
  <si>
    <t>Ř. 94 až 95a sl. 4 - uvede se počet dětí, u nichž došlo ve sledovaném roce ke zrušení ústavní výchovy, ochranné</t>
  </si>
  <si>
    <t xml:space="preserve">                            výchovy nebo ochranného léčení ústavního a dítě bylo umístěno do náhradní rodinné péče jiných </t>
  </si>
  <si>
    <t xml:space="preserve">                            osob, než jsou příbuzní dítěte nebo osoby blízké dítěti nebo jeho rodině.</t>
  </si>
  <si>
    <t>Ř. 94 a 95a sl. 5 - uvede se počet dětí, u nichž došlo ve sledovaném roce k ukončení ústavní výchovy nebo ochranného</t>
  </si>
  <si>
    <t xml:space="preserve">                            léčení ústavního z důvodu uplynutí doby trvání ústavní výchovy nebo ochranného léčení ústavního.</t>
  </si>
  <si>
    <t>Ř. 94 až 96b, sl.9 - uvede se celkový počet dětí umístěsných k 31. 12. sledovaného roku v jednotlivých</t>
  </si>
  <si>
    <t xml:space="preserve">                          u nichž byla ve sledovaném roce ukončena ústavní nebo ochranná výchova, ochranné léčení ústavní</t>
  </si>
  <si>
    <t xml:space="preserve">                          nebo umístění v péči zařízení pro děti vyžadující okamžitou pomoc (sl. 2 - 8).</t>
  </si>
  <si>
    <t>Ř. 94 a 95 sl. 7 - uvede se počet dětí, u nichž došlo ve sledovaném roce k ukončení ústavní</t>
  </si>
  <si>
    <t xml:space="preserve">                           výchovy nebo ochranné výchovy z důvodu dosažení zletilosti.</t>
  </si>
  <si>
    <t xml:space="preserve">Ř. 95 sl. 1 - uvede se počet umístěných dětí a mladistvých, u kterých soud pro mládež ve sledovaném </t>
  </si>
  <si>
    <t xml:space="preserve">                  č. 218/2003 Sb., o zákoně o soudnictví ve věcech mládeže.</t>
  </si>
  <si>
    <t>Ř. 96 sl. 1  - uvede se počet dětí, které byly ve sledovaném roce umístěny v dětském domově pro děti do 3 let věku,</t>
  </si>
  <si>
    <t xml:space="preserve">                   v domově pro osoby se zdravotním postižením nebo ve středisku výchovné péče rozhodnutím</t>
  </si>
  <si>
    <t xml:space="preserve">                   soudu o výchovném opatření podle § 13a zákona č. 359/1999 Sb.</t>
  </si>
  <si>
    <t xml:space="preserve">Ř. 96a sl. 1 - uvede se počet dětí, které byly ve sledovaném roce umístěny v zařízení </t>
  </si>
  <si>
    <t xml:space="preserve">                     nebo rozhodnutí soudu podle § 971 odst. 2 NOZ.</t>
  </si>
  <si>
    <t xml:space="preserve">Ř. 96b sl. 1 - uvede se počet dětí, které byly do zařízení pro děti vyžadující okamžitou pomoc umístěny </t>
  </si>
  <si>
    <t>Ř. 97 - uvede se počet dětí, které byly ve sledovaném roce odebrány z péče rodičů nebo jednoho z rodičů</t>
  </si>
  <si>
    <t>Ř. 98 - uvede se počet dětí, které byly ve sledovaném roce odebrány z péče rodičů nebo jednoho z rodičů</t>
  </si>
  <si>
    <t xml:space="preserve">          roven sl. 5.</t>
  </si>
  <si>
    <t xml:space="preserve">Ř. 98 sl. 2 - uvede se počet dětí, u kterých příslušný obecní úřad ORP podal soudu zejména návrh na </t>
  </si>
  <si>
    <t xml:space="preserve">                  nebo na svěření dítěte do péče zařízení pro děti vyžadující okamžitou pomoc.</t>
  </si>
  <si>
    <t>Ř. 98 sl. 3 - uvede se počet dětí, u kterých podalo státní zastupitelství návrh na nařízení ústavní výchovy nebo</t>
  </si>
  <si>
    <t xml:space="preserve">                  návrh na uložení ochranné výchovy.</t>
  </si>
  <si>
    <t>Ř. 98 sl. 4 - uvede se počet dětí, u kterých podaly návrh na odebrání dítěte z péče rodičů nebo jednoho z rodičů</t>
  </si>
  <si>
    <t xml:space="preserve">                  jiné osoby, zejm. jeden z rodičů, příbuzný nebo jiná blízká osoba.</t>
  </si>
  <si>
    <t>Ř. 99a-c, sl. 5 - jinými překážkami na straně rodičů se rozumí např. nástup rodiče k výkonu trestu odnětí</t>
  </si>
  <si>
    <t>vždy pouze jeden nejzávažnější důvod pro jeho odebrání z péče rodičů.</t>
  </si>
  <si>
    <t xml:space="preserve">Ř. 102 - uvede se počet návrhů na omezení rodičovské odpovědnosti nebo na omezení výkonu </t>
  </si>
  <si>
    <t xml:space="preserve">             rodičovské odpovědnosti podle § 870 NOZ.</t>
  </si>
  <si>
    <t xml:space="preserve">Ř. 103b - uvede se počet návrhů na zbavení rodiče práva dát souhlas k osvojení nebo dalších  povinností a práv </t>
  </si>
  <si>
    <t xml:space="preserve">              osobní povahy, zbavil-li soud rodiče rodičovské odpovědnosti podle § 873 NOZ.</t>
  </si>
  <si>
    <t>Ř. 106 - uvádějí se pouze návrhy na nařízení ústavní výchovy podle § 971 NOZ</t>
  </si>
  <si>
    <t xml:space="preserve">            (koresponduje s vymezením pravomocí obecního úřadu obce s rozšířenou působností</t>
  </si>
  <si>
    <t xml:space="preserve">            v § 14 odst. 1 zákona č. 359/1999 Sb.), nikoliv podané návrhy a podněty na svěření dětí</t>
  </si>
  <si>
    <t xml:space="preserve">Ř. 106b - uvede počet návrhů na rozhodnutí soudu o tom, zda je třeba souhlasu rodiče </t>
  </si>
  <si>
    <t xml:space="preserve">               k osvojení podle § 821 NOZ.</t>
  </si>
  <si>
    <t>Ř. 106c - uvede se počet návrhů na nařízení předběžného opatření soudu o úpravě poměrů  dítěte podle</t>
  </si>
  <si>
    <t xml:space="preserve">              § 924 NOZ a § 452 odst. 1 zákona č. 292/2013 Sb., o zvláštních řízeních soudních.</t>
  </si>
  <si>
    <t>Ř. 106h - uvede se počet návrhů na svěření dítěte do pěstounské péče na přechodnou dobu,</t>
  </si>
  <si>
    <t>Ř. 102 až ř. 106l,sl. 2 - uvede se počet případů, ve kterých soud pravomocně vyhověl návrhu</t>
  </si>
  <si>
    <t>Ř. 102 až ř. 106l,sl. 3 - uvede se počet případů, ve kterých soud pravomocně zamítl návrh</t>
  </si>
  <si>
    <t xml:space="preserve">Ř. 102 až ř. 106l,sl. 4 - uvede se počet případů, ve kterých soud ve sledovaném roce pravomocně </t>
  </si>
  <si>
    <t xml:space="preserve">Ř. 108b - uvede se zejména trestný čin svěření dítěte do moci jiného (§ 169 TZ),  znásilnění (§ 185 TZ),  </t>
  </si>
  <si>
    <t xml:space="preserve">               pohlavní zneužití (§ 187 TZ), únos dítěte (§ 200 TZ),svádění k pohlavnímu styku (§ 202 TZ).</t>
  </si>
  <si>
    <t>Ř. 109 - uvede se počet výkonů opatrovnictví pro případ střetu zájmů zákonných zástupců a dítěte nebo</t>
  </si>
  <si>
    <t xml:space="preserve">            mezi dětmi týchž rodičů navzájem, pro případ ohrožení majetkových zájmů  dítěte, pro případ    </t>
  </si>
  <si>
    <t xml:space="preserve">            omezení rodičovské odpovědnosti, pro řízení o osvojení  a pro další případy, kde je to v zájmu    </t>
  </si>
  <si>
    <t xml:space="preserve">            dítěte z jiných důvodů; pokud je OSPOD ustanoven rozhodnutím soudu jako společný opatrovník   </t>
  </si>
  <si>
    <t xml:space="preserve">            pro skupinu sourozenců, posuzuje se tato situace jako jeden případ opatrovnictví.</t>
  </si>
  <si>
    <t xml:space="preserve">Ř. 109c - uvede se počet případů, ve kterých soud rozhodl o styku dítěte s rodičem nebo jinou osobou </t>
  </si>
  <si>
    <t xml:space="preserve">              pod dohledem nebo za účasti orgánu sociálně-právní ochrany dětí podle § 888 občanského</t>
  </si>
  <si>
    <t xml:space="preserve">              zákoníku nebo v rámci výkonu rozhodnutí soudu podle § 503 odst. 1 písm. c) zákona </t>
  </si>
  <si>
    <t xml:space="preserve">              č. 292/2013 Sb., o zvláštních řízeních soudních.</t>
  </si>
  <si>
    <t>Ř. 109d - uvede se počet případů, ve kterých OSPOD vykonával ve sledovaném roce poručenství</t>
  </si>
  <si>
    <t xml:space="preserve">Ř. 110 - uvede se počet případů domácího násilí, kterého jsou přítomny nezletilé děti, a které  </t>
  </si>
  <si>
    <t xml:space="preserve">              jsou řešeny OSPOD podle zákona č. 359/1999 Sb. v souvislosti s § 6 písm. g).</t>
  </si>
  <si>
    <t>Ř. 110a - z celkového počtu řešených případů (ř. 110) se uvedou případy s rozhodnutím</t>
  </si>
  <si>
    <t xml:space="preserve">              České republiky, která byla podle tohoto ustanovení oznámena OSPOD.</t>
  </si>
  <si>
    <t xml:space="preserve">Ř. 112a až 112g - uvede se počet vydaných rozhodnutí podle § 13 odst. 1 </t>
  </si>
  <si>
    <t xml:space="preserve">Ř. 112h a 112i - uvede se počet rozhodnutí o uložení povinnosti využít odbornou </t>
  </si>
  <si>
    <t>Ř. 112k - uvede se počet pořádkových pokut uložených rodičům nebo jiným osobám</t>
  </si>
  <si>
    <t xml:space="preserve">Ř. 119 až 155, sl. 11, 12 - uvedou se počty dětí, u kterých bylo ve sledovaném roce zjištěno </t>
  </si>
  <si>
    <t xml:space="preserve">Ř. 119 až ř. 123  - uvedou se počty dětí v členění dle pohlaví a věku dítěte, u kterých bylo </t>
  </si>
  <si>
    <t>Ř. 123a, sl. 1 až 12 - uvede se celkový počet dětí podle formy týrání, zneužívání nebo zanedbávání.</t>
  </si>
  <si>
    <t xml:space="preserve">Ř. 124 sl. 1 až 12 - z celkového počtu oznámených případů týrání, zneužívání nebo zanedbávání </t>
  </si>
  <si>
    <t xml:space="preserve">                              o daném konkrétním případu týrání, zneužívání či zanedbávání.</t>
  </si>
  <si>
    <t xml:space="preserve">Ř. 125, 126 a 126a sl. 1 až 12 - uvedou se počty případů, které se staly jednorázově nebo </t>
  </si>
  <si>
    <t xml:space="preserve">                                                 uvede se  takový případ na ř. 126a  „nezjištěno“.</t>
  </si>
  <si>
    <t xml:space="preserve">Ř. 139 až ř. 145, sl. 1 až 12 - uvedou se počty případů týrání, zneužívání nebo zanedbávání </t>
  </si>
  <si>
    <t xml:space="preserve">                                              na týrání, zneužívání nebo zanedbávání.</t>
  </si>
  <si>
    <t xml:space="preserve">Ř. 146 sl. 1 až 12 - uvede se počet případů, u nichž bylo doporučeno, aby dítě navštěvovalo </t>
  </si>
  <si>
    <t xml:space="preserve">                              odborné poradenské nebo psychoterapeutické služby.</t>
  </si>
  <si>
    <t xml:space="preserve">Ř. 147 sl. 1 až 12 - uvede se počet dětí, u nichž byl ve sledovaném roce uložen obecním </t>
  </si>
  <si>
    <t xml:space="preserve">                              úřadem nebo soudem dohled.</t>
  </si>
  <si>
    <t>Ř. 148 sl. 1 až 12 - uvede se počet případů, kdy došlo ve sledovaném roce k umístění dítěte</t>
  </si>
  <si>
    <t xml:space="preserve">                              širší rodiny.</t>
  </si>
  <si>
    <t xml:space="preserve">Ř. 149 sl. 1 až 12 - uvede se počet případů, kdy bylo dítě umístěno do zařízení pro děti vyžadující </t>
  </si>
  <si>
    <t xml:space="preserve">                              okamžitou pomoc nebo jiného zařízení (např. azylový dům pro matky s dětmi).</t>
  </si>
  <si>
    <t xml:space="preserve">Ř. 150 sl. 1 až 12  - uvede se počet případů, kdy bylo dítě ve sledovaném roce umístěno </t>
  </si>
  <si>
    <t xml:space="preserve">                              do školského nebo zdravotnického zařízení pro výkon ústavní výchovy.</t>
  </si>
  <si>
    <t xml:space="preserve">Ř. 151 sl. 1 až 12 - uvede se počet případů, kdy bylo dítě ve sledovaném roce umístěno </t>
  </si>
  <si>
    <t xml:space="preserve">                              do náhradní rodinné péče.</t>
  </si>
  <si>
    <t xml:space="preserve">Ř. 151a sl. 1 až 12 - uvede se počet případů, kdy orgán sociálně-právní ochrany dětí </t>
  </si>
  <si>
    <t xml:space="preserve">                               podal trestní oznámení orgánu policie ČR nebo státnímu zastupitelství.</t>
  </si>
  <si>
    <t>Ř. 151b sl. 1 až 12 -  uvede se počet případů, kdy ve sledovaném roce, ve kterém bylo zjištěno</t>
  </si>
  <si>
    <t xml:space="preserve">Ř. 152 sl. 1 až 12 - uvede se počet případů, kdy bylo nutné dítě v důsledku týrání, zneužívání </t>
  </si>
  <si>
    <t xml:space="preserve">                              nebo zanedbávání umístit do nemocničního zařízení.</t>
  </si>
  <si>
    <t xml:space="preserve">Ř. 153 sl. 1 až 12 - uvede se počet dětí, u nichž bylo  v důsledku týrání, zneužívání nebo </t>
  </si>
  <si>
    <t xml:space="preserve">                              otevřené rány, popáleniny).</t>
  </si>
  <si>
    <t>Ř. 153a sl. 1 až 12 - uvede se počet dětí, kterým bylo nutné v důsledku týrání, zneužívání nebo</t>
  </si>
  <si>
    <t xml:space="preserve">                                zanedbávání poskytnout odbornou psychologickou pomoc.</t>
  </si>
  <si>
    <t xml:space="preserve">Ř. 154 sl. 1 až 12 - uvede se počet dětí, u nichž byly zaznamenány ve sledovaném roce </t>
  </si>
  <si>
    <t xml:space="preserve">                               z vyjádření odborníka (lékaře nebo psychologa).</t>
  </si>
  <si>
    <t xml:space="preserve">X. Přestupky </t>
  </si>
  <si>
    <t xml:space="preserve">                           a podnikajících fyzických osob podle § 59 až § 59d zákona </t>
  </si>
  <si>
    <t xml:space="preserve">                           č. 359/1999 Sb.</t>
  </si>
  <si>
    <t>Počet dětí, u nichž byla ve sledovaném roce ukončena ústavní výchova, ochranná výchova, ochranné léčení ústavní  nebo umístění v péči zařízení pro děti vyžadující okamžitou pomoc z důvodu</t>
  </si>
  <si>
    <t>F. Děti odebrané z péče rodičů</t>
  </si>
  <si>
    <t xml:space="preserve">F. Děti odebrané z péče rodičů - pokračování </t>
  </si>
  <si>
    <t>ř. 127 až ř. 137  - uvedou se počty případů týrání, zneužívání nebo zanedbávání dle oznamovatele</t>
  </si>
  <si>
    <t>(sl. 1 až 12)       případu; podezření na týrání, zneužívání  nebo zanedbávání dítěte může</t>
  </si>
  <si>
    <t xml:space="preserve">                          zjistit OSPOD v rámci svého šetření, na  základě sdělení dítěte, rodiče nebo jiného  </t>
  </si>
  <si>
    <t xml:space="preserve">                          člena rodiny, na základě oznámení policie nebo jiných státních orgánů, oznámení</t>
  </si>
  <si>
    <t xml:space="preserve">                          pověřené osoby, poskytovatele sociálních služeb, ústavního zařízení, školy nebo</t>
  </si>
  <si>
    <t xml:space="preserve">                          jiné fyzické čí právnické osoby, popř. i na základě anonymního oznámení</t>
  </si>
  <si>
    <t>Počet případů, ve kterých bylo soudem rozhodnuto o styku dítěte s rodičem nebo jinou osobou pod dohledem OSPOD</t>
  </si>
  <si>
    <t>v elektronické podobě na MPSV - odboru programového financování a statistiky.</t>
  </si>
  <si>
    <t>péče před osvojením          a péče budoucích osvojitelů</t>
  </si>
  <si>
    <t>děti nezařazené do evidence OSPOD</t>
  </si>
  <si>
    <t>jiné osoby</t>
  </si>
  <si>
    <t>Nezprostředkovaná NRP</t>
  </si>
  <si>
    <t>do ústavního zařízení nebo             do ZDVOP</t>
  </si>
  <si>
    <t>Sloupec 3: řádek 93 se rovná součtu řádků 91, 92 a 92a (vyjma ř. 91a)</t>
  </si>
  <si>
    <t>svěření dítěte do NRP</t>
  </si>
  <si>
    <t>osoba odpovědná za výchovu</t>
  </si>
  <si>
    <t>131a</t>
  </si>
  <si>
    <t>Řádek 176i: sloupec 2 se musí rovnat sloupci 1.</t>
  </si>
  <si>
    <t>zaměstnanci vykonávající agendu dohod o výkonu pěstounské péče</t>
  </si>
  <si>
    <t>ostatní zaměstnanci vykonávající agendu NRP</t>
  </si>
  <si>
    <t xml:space="preserve">                  k 31. 12. sledovaného roku </t>
  </si>
  <si>
    <t xml:space="preserve">                    zákona č. 89/2012 Sb., občanský zákoník (dále jen "NOZ") předány do péče </t>
  </si>
  <si>
    <t xml:space="preserve">                    budoucího osvojitele nebo svěřeny do péče před osvojením.</t>
  </si>
  <si>
    <t xml:space="preserve">Ř. 73a sl.1  - uvede se počet nezletilých dětí, u kterých soud pravomocně rozhodl </t>
  </si>
  <si>
    <t xml:space="preserve">                      ve sledovaném roce o osvojení.</t>
  </si>
  <si>
    <t xml:space="preserve">Ř. 74  sl. 1 - uvede se počet dětí, které byly soudem svěřeny do péče jiné osoby podle § 953 </t>
  </si>
  <si>
    <t xml:space="preserve">                     a násl. NOZ.</t>
  </si>
  <si>
    <t xml:space="preserve">Ř. 75 sl. 1 -  uvede se počet dětí, které byly soudem svěřeny do předpěstounské péče    </t>
  </si>
  <si>
    <t xml:space="preserve">                     podle  § 963 NOZ. </t>
  </si>
  <si>
    <t xml:space="preserve">                    o svěření  do pěstounské péče podle § 958 a násl. NOZ.</t>
  </si>
  <si>
    <t xml:space="preserve">                    dobu podle § 27a odst. 7 zákona č. 359/1999 Sb., o sociálně-právní ochraně dětí, </t>
  </si>
  <si>
    <t xml:space="preserve">                    ve znění pozdějších předpisů (dále jen "zákon č. 359/1999 Sb.").</t>
  </si>
  <si>
    <t xml:space="preserve">                    poručník podle § 928 a násl. NOZ, který vykonává osobní péči o poručence.</t>
  </si>
  <si>
    <t>Ř. 73 až ř. 78  sl. 4 až 7 - uvedou se počty dětí podle rozdělení do stanovených věkových</t>
  </si>
  <si>
    <t xml:space="preserve">                                          kategorií.</t>
  </si>
  <si>
    <t xml:space="preserve">                 některého z příbuzných nebo do péče jiné blízké osoby blízké dítěti nebo jeho rodině.</t>
  </si>
  <si>
    <t xml:space="preserve">                                závislosti na péči jiné osoby), které byly ve sledovaném roce svěřeny </t>
  </si>
  <si>
    <t xml:space="preserve">         sl. 6 - uvede se počet dětí, kterým kurátoři pro děti a mládež poskytují poradenskou a jinou</t>
  </si>
  <si>
    <t xml:space="preserve">                   jinou pomoc, aniž by se jednalo  o děti zařazené v evidenci OSPOD podle § 54 </t>
  </si>
  <si>
    <t xml:space="preserve">                  písm. a) zákona č. 359/1999 Sb., na které se zaměřuje sociálně-právní ochrana </t>
  </si>
  <si>
    <t xml:space="preserve">                  v souladu s § 6</t>
  </si>
  <si>
    <t xml:space="preserve">Ř. 90 až 90c sl. 5 až 7 -  uvede se počet osob, u kterých svěření dítěte do péče rozhodnutím                                  </t>
  </si>
  <si>
    <t xml:space="preserve">                                         soudu nepředcházelo zprostředkování náhradní rodinné péče</t>
  </si>
  <si>
    <t xml:space="preserve">                                         krajským úřadem podle § 24 zákona č. 359/1999 Sb., </t>
  </si>
  <si>
    <t xml:space="preserve">                                         a příbuzenský vztah pěstouna, poručníka nebo jiné osoby </t>
  </si>
  <si>
    <t xml:space="preserve">                             zařazeni v evidenci krajského úřadu podle § 22 odst. 3 a § 27a odst. 3 </t>
  </si>
  <si>
    <t xml:space="preserve">           na základě předběžného opatření soudu podle § 452 zák. č. 292/2013 Sb., o zvláštních řízeních</t>
  </si>
  <si>
    <t xml:space="preserve">           soudních; uvedou se pouze děti, které byly předběžným opatřením soudu svěřeny do péče jiné </t>
  </si>
  <si>
    <t xml:space="preserve">           fyzické osoby než rodiče nebo do péče zařízení pro péči o děti (neuvádí se děti, které byly</t>
  </si>
  <si>
    <t>Ř. 99c, sl. 1 až 5 - musí být roven součtu řádků 99a a 99b</t>
  </si>
  <si>
    <r>
      <t xml:space="preserve">           odebrány z péče jednoho z rodičů a svěřeny  do péče druhého rodiče); </t>
    </r>
    <r>
      <rPr>
        <b/>
        <sz val="11"/>
        <rFont val="Arial CE"/>
        <charset val="238"/>
      </rPr>
      <t>v případě, že dítě bylo</t>
    </r>
  </si>
  <si>
    <r>
      <t xml:space="preserve">         </t>
    </r>
    <r>
      <rPr>
        <b/>
        <sz val="11"/>
        <rFont val="Arial CE"/>
        <charset val="238"/>
      </rPr>
      <t xml:space="preserve"> ve sledovaném roce odebráno z péče rodičů  opakovaně, uvede se pouze jednou </t>
    </r>
  </si>
  <si>
    <r>
      <t xml:space="preserve">          </t>
    </r>
    <r>
      <rPr>
        <b/>
        <sz val="11"/>
        <rFont val="Arial CE"/>
        <charset val="238"/>
      </rPr>
      <t xml:space="preserve">(zapíše se pouze první odebrání dítěte z péče rodičů); </t>
    </r>
    <r>
      <rPr>
        <sz val="11"/>
        <rFont val="Arial CE"/>
        <charset val="238"/>
      </rPr>
      <t>součet sl. 1 až 4 musí být roven sl. 5.</t>
    </r>
  </si>
  <si>
    <t xml:space="preserve">            do ústavního zařízení formou předběžného opatření soudu podle § 452 odst.1 zákona č. 292/2013 Sb.</t>
  </si>
  <si>
    <t>Ř. 102 až ř. 106l - součet sloupců 2 a 4 musí být roven sloupci 1!!!</t>
  </si>
  <si>
    <t xml:space="preserve">              dítěte  jako veřejný poručník podle § 825, § 928 a § 930 odst. 3 NOZ.</t>
  </si>
  <si>
    <t xml:space="preserve">(sl. 1 až 12)         ve sledovaném roce zjištěno důvodné podezření nebo již prokázáno </t>
  </si>
  <si>
    <t xml:space="preserve">                            podezření na týrání, zneužívání nebo zanedbávání dětí; do tohoto počtu</t>
  </si>
  <si>
    <t xml:space="preserve">                            se nezahrnují případy, ve kterých bylo ve sledovaném roce zároveň </t>
  </si>
  <si>
    <t xml:space="preserve">                            zjištěno nebo prokázáno, že podezření na týrání,zneužívání nebo zanedbávání</t>
  </si>
  <si>
    <t xml:space="preserve">                            dítěte bylo nedůvodné; podezření na  tyto formy  může být zjištěno z vlastní </t>
  </si>
  <si>
    <t xml:space="preserve">                            činnosti OSPOD nebo na základě upozornění či  oznámení jiné osoby či </t>
  </si>
  <si>
    <t xml:space="preserve">                            orgánu, popř. sdělení samotného dítěte.</t>
  </si>
  <si>
    <t xml:space="preserve">Ř. 181 sl.1 - uvedou se počty sociálních pracovníků zařazených k 31. 12. na OSPOD </t>
  </si>
  <si>
    <t xml:space="preserve">                     k výkonu agendy sociálně-právní ochrany dětí (do tohoto počtu se</t>
  </si>
  <si>
    <t xml:space="preserve">                     nezapočítávají administrativní pracovníci vykonávající v rámci SPO pomocné </t>
  </si>
  <si>
    <t xml:space="preserve">                     administrativní práce a vedoucí odborů sociálních věcí, kteří nejsou</t>
  </si>
  <si>
    <t xml:space="preserve">                     přímými nadřízenými sociálních pracovníků zařazených k výkonu SPO)</t>
  </si>
  <si>
    <t xml:space="preserve">Ř.181 sl. 2 - uvedou se počty sociálních pracovníků OSPOD specializovaných dle kritéria </t>
  </si>
  <si>
    <t xml:space="preserve">                    standardů kvality SPO na výkon agendy sociální kurately pro děti a mládež </t>
  </si>
  <si>
    <t xml:space="preserve">                    bez ohledu na to, zda jsou  v rámci obecního úřadu  zařazeni v samostatném </t>
  </si>
  <si>
    <t xml:space="preserve">                    oddělení nebo v jednom oddělení sociálně-právní ochrany společně </t>
  </si>
  <si>
    <t xml:space="preserve">                    s ostatními sociálními pracovníky vykonávajícími SPO</t>
  </si>
  <si>
    <t xml:space="preserve">Ř. 181 sl. 3 - uvedou se počty sociálních pracovníků, kteří v rámci obecního úřadu </t>
  </si>
  <si>
    <t xml:space="preserve">                     zabezpečují doprovázení osob pečujících a osob v evidenci na základě uzavřených</t>
  </si>
  <si>
    <t xml:space="preserve">                     dohod o výkonu pěstounské péče podle § 47b a § 47c či na základě rozhodnutí     </t>
  </si>
  <si>
    <t xml:space="preserve">                     podle § 47b) odst. 2 zákona č. 359/1999 Sb.   </t>
  </si>
  <si>
    <t xml:space="preserve">Ř. 181 sl. 4 - uvedou se počty sociálních pracovníků OSPOD, kteří vykonávají specializovanou </t>
  </si>
  <si>
    <t xml:space="preserve">                      agendu náhradní rodinné péče dle kritéria 4c) standardů kvality SPO </t>
  </si>
  <si>
    <t xml:space="preserve">                      (doprovázející pracovníci uvedení ve sloupci 3 se zde již neuvádějí)</t>
  </si>
  <si>
    <t xml:space="preserve">Ř. 181 sl. 5 - uvedou se počty sociálních pracovníků OSPOD, kteří vykonávají specializovanou           </t>
  </si>
  <si>
    <t xml:space="preserve">                      agendu ochrany týraných a zneužívaných dětí dle kriteria 4c) standardů</t>
  </si>
  <si>
    <t xml:space="preserve">                      kvality SPO uvedenéhov příloze č. 1 vyhlášky č. 473/2012 Sb.</t>
  </si>
  <si>
    <t xml:space="preserve">Ř. 181a sl. 1, 2, 3 -  uvede se součet pracovních úvazků sociálních pracovníků OSPOD,  </t>
  </si>
  <si>
    <t xml:space="preserve">                                 a to jak celkově, tak i u jednotlivých typů specializovaných agend</t>
  </si>
  <si>
    <t xml:space="preserve">                                (součet celých i částečných úvazků) </t>
  </si>
  <si>
    <t>Mladiství ve vazbě</t>
  </si>
  <si>
    <t>84c</t>
  </si>
  <si>
    <t>Klienti s uloženým ochranným léčením ústavním</t>
  </si>
  <si>
    <t>84d</t>
  </si>
  <si>
    <t>Řádek 84d: Součet sl. 2 a 4 musí být roven sl. 1.</t>
  </si>
  <si>
    <t>106d</t>
  </si>
  <si>
    <t>Podané návrhy soudu na</t>
  </si>
  <si>
    <t>číslo řádku</t>
  </si>
  <si>
    <t>Počet dětí zařazených do evidence ve sledovaném roce</t>
  </si>
  <si>
    <t>Počet dětí vyřazených z evidence ve sledovaném roce</t>
  </si>
  <si>
    <t>Důvody vyřazení dítěte z evidence</t>
  </si>
  <si>
    <t>Počet případů  ve sledovaném roce</t>
  </si>
  <si>
    <t>*Vyplní pouze krajské úřady a Magistrát hlavního města Prahy</t>
  </si>
  <si>
    <t>Děti vedené v evidenci dětí</t>
  </si>
  <si>
    <t>G. Děti vedené krajským úřadem v evidenci dětí, pro které je třeba zprostředkovat pěstounskou péči nebo osvojení (evidence dětí)*</t>
  </si>
  <si>
    <t xml:space="preserve">                       ve věznici  ve výkonu vazby  nebo ve výkonu trestního opatření odnětí svobody.</t>
  </si>
  <si>
    <t>Ř. 84d - uvede se počet klientů kurátora pro děti a mládež, kterým soud pro mládež</t>
  </si>
  <si>
    <t xml:space="preserve">              ve sledovaném roce uložil ochranné léčení ústavní podle § 21 a § 93 odst. 1 písm. g) </t>
  </si>
  <si>
    <t xml:space="preserve">             zákona č. 218/2003 Sb., o soudnictví ve věcech mládeže, ve spojení s § 99 trestního zákoníku.</t>
  </si>
  <si>
    <t xml:space="preserve">Ř. 84b , 84c - uvede se počet mladistvých, kteří se ve sledovaném roce nacházeli (i opakovaně) </t>
  </si>
  <si>
    <t xml:space="preserve">            č. 218/2003 Sb., o soudnictví ve věcech mládeže, ve znění pozdějších předpisů.</t>
  </si>
  <si>
    <t>Ř. 106d - uvede se počet návrhů na nařízení předběžného opatření soudu k ochraně dítěte před domácím</t>
  </si>
  <si>
    <t xml:space="preserve">               násilím podle § 400 a násl. zákona o zvláštních řízeních soudních, které podal obecní úřad obce</t>
  </si>
  <si>
    <t xml:space="preserve">              s rozšířenou působností jménem dítěte na základě § 16 odst. 2 zákona č. 359/1999 Sb.</t>
  </si>
  <si>
    <t xml:space="preserve">Ř. 114 až ř. 117 sl. 1 - uvede se počet zařízení ve správním obvodu krajského úřadu. Pokud má </t>
  </si>
  <si>
    <t xml:space="preserve">                                    ZDVOP detašované pracoviště na jiné adrese, započítává se toto pracoviště</t>
  </si>
  <si>
    <t xml:space="preserve">Ř. 114 až ř. 117, sl. 3 až 5 - uvedou se počty jednotlivých zařízení podle typu zřizovatele. </t>
  </si>
  <si>
    <t xml:space="preserve">                                             Upozorňujeme, že ve sl. 5 se neuvádějí ZDVOP zřízené příspěvkovými</t>
  </si>
  <si>
    <t xml:space="preserve">                                              organizacemi krajů a měst, které mají být uvedeny ve sl. 3 a sl. 4.</t>
  </si>
  <si>
    <t xml:space="preserve">     pěstounskou péči nebo osvojení (evidence dětí)</t>
  </si>
  <si>
    <t xml:space="preserve">Ř. 100 a 101 - uvede se počet dětí, které krajský úřad vede v evidenci dětí, pro které je </t>
  </si>
  <si>
    <t xml:space="preserve">        třeba zprostředkovat pěstounskou péči nebo osvojení (evidence dětí).</t>
  </si>
  <si>
    <t xml:space="preserve">        V ř. 100 se uvede počet všech dětí vedených krajským úřadem   </t>
  </si>
  <si>
    <t xml:space="preserve">        v evidenci dětí. V ř. 101 se uvede počet dětí vedených v evidenci dětí</t>
  </si>
  <si>
    <t xml:space="preserve">        (ř. 100), u nichž jsou zároveň splněny podmínky pro osvojení.</t>
  </si>
  <si>
    <r>
      <t xml:space="preserve">        </t>
    </r>
    <r>
      <rPr>
        <b/>
        <sz val="11"/>
        <rFont val="Arial"/>
        <family val="2"/>
        <charset val="238"/>
      </rPr>
      <t>Hodnoty uvedené v ř. 101 musí být nižší než hodnoty v ř. 100.</t>
    </r>
  </si>
  <si>
    <t xml:space="preserve"> sl. 1 - uvede se počet dětí, které byly v průběhu sledovaného roku</t>
  </si>
  <si>
    <t xml:space="preserve">           zařazeny krajským úřadem do evidence dětí, a to po vyhodnocení</t>
  </si>
  <si>
    <t xml:space="preserve">           obsahu kopie spisové dokumentace postoupené obecním úřadem</t>
  </si>
  <si>
    <t>sl. 2 - uvede se celkový počet dětí vyřazených v průběhu sledovaného roku</t>
  </si>
  <si>
    <t xml:space="preserve">          z evidence dětí na základě důvodů uvededených ve sl. 3 až 6.</t>
  </si>
  <si>
    <t xml:space="preserve">          Hodnota uvedená ve sl. 2 odpovídá součtu hodnot uvedených</t>
  </si>
  <si>
    <t>sl. 3 - uvede se počet dětí, které byly v průběhu sledovaného roku vyřazeny</t>
  </si>
  <si>
    <t xml:space="preserve">          z evidence dětí na základě pravomocného rozhodnutí soudu</t>
  </si>
  <si>
    <t xml:space="preserve">          o svěření dítěte do pěstounské péče, do poručenství s osobní péčí</t>
  </si>
  <si>
    <t xml:space="preserve">          poručníka, do péče jiné osoby, nebo na základě pravomocného</t>
  </si>
  <si>
    <t xml:space="preserve">          rozhodnutí soudu o osvojení dítěte.</t>
  </si>
  <si>
    <t xml:space="preserve">           obce s rozšířenou působností.</t>
  </si>
  <si>
    <t xml:space="preserve">          ve sl. 3 až 6.</t>
  </si>
  <si>
    <t>sl. 4 - uvede se počet dětí, u nichž v průběhu sledovaného roku soud</t>
  </si>
  <si>
    <t xml:space="preserve">          pravomocně rozhodl o ukončení pobytu v ústavní péči (včetně ZDVOP)</t>
  </si>
  <si>
    <t xml:space="preserve">          nebo v PPPD, a dítě bylo předáno do péče rodičů.</t>
  </si>
  <si>
    <t>sl. 5 - uvede se počet dětí, které byly v průběhu sledovaného roku vyřazeny</t>
  </si>
  <si>
    <t xml:space="preserve">          z evidence dětí na základě zjištění závažných důvodů znemožňujících</t>
  </si>
  <si>
    <t xml:space="preserve">          zprostředkování pěstounské péče nebo osvojení. Mezi tyto důvody</t>
  </si>
  <si>
    <t xml:space="preserve">          náleží např. opakované vyslovení nesouhlasu dítěte se zprostředková-</t>
  </si>
  <si>
    <t xml:space="preserve">          ním pěstounské péče nebo osvojení, nařízení ochranné výchovy, vzetí</t>
  </si>
  <si>
    <t xml:space="preserve">          dítěte do vazby, výkon trestu odnětí svobody, uložení ochranného</t>
  </si>
  <si>
    <t xml:space="preserve">          léčení ústavního, úmrtí dítěte apod.</t>
  </si>
  <si>
    <t>sl. 6 - uvede se počet dětí, které byly v průběhu sledovaného roku vyřazeny</t>
  </si>
  <si>
    <t xml:space="preserve">          z evidence dětí z důvodu dosažení zletilosti, případně z důvodu nabytí </t>
  </si>
  <si>
    <t xml:space="preserve">          plné svéprávnosti.</t>
  </si>
  <si>
    <t>sl. 7 - uvede se počet dětí vedených v evidenci dětí k 31. 12. sledovaného</t>
  </si>
  <si>
    <t xml:space="preserve">          roku</t>
  </si>
  <si>
    <t>sl. 8 - z počtu dětí uvedených ve sl. 7 se uvede počet dětí se zdravotním</t>
  </si>
  <si>
    <t xml:space="preserve">          postižením, a to bez ohledu na určení stupně závislosti na péči jiné</t>
  </si>
  <si>
    <t xml:space="preserve">          osoby.</t>
  </si>
  <si>
    <t xml:space="preserve">          Hodnota uvedená ve sl. 8 musí být vždy nižší než hodnota </t>
  </si>
  <si>
    <t xml:space="preserve">          uvedená ve sl. 7.</t>
  </si>
  <si>
    <t xml:space="preserve">    F. Děti odebrané z péče rodičů</t>
  </si>
  <si>
    <t xml:space="preserve">     G. Děti vedené krajským úřadem v evidenci dětí, pro které je třeba zprostředkovat </t>
  </si>
  <si>
    <t>Z toho děti se zdravotním postižením</t>
  </si>
  <si>
    <t>nařízení předběžného opatření k ochraně dítěte před domácím násilím podle § 400 a násl. zákona o zvláštních řízeních soudních</t>
  </si>
  <si>
    <t xml:space="preserve">                             zákona č. 359/1999 Sb. Společná žádost manželů se uvede jako jedna žádost.</t>
  </si>
  <si>
    <t xml:space="preserve">                                    ve výkazu jako samostatný ZDVOP.</t>
  </si>
  <si>
    <t>Řádek 79: Sloupec 1 se musí rovnat součtu sloupců 2 a 4</t>
  </si>
  <si>
    <t>Řádek 89a: Součet sloupců 4,5,6,7,8 se musí rovnat sloupci 9 nebo být menší.</t>
  </si>
  <si>
    <t>Řádek 89b: Součet sloupců 4,5,6,7,8 se musí rovnat sloupci 9 nebo být menší.</t>
  </si>
  <si>
    <t>Řádek 89c: Součet sloupců 4,5,6,7,8 se musí rovnat sloupci 9 nebo být menší.</t>
  </si>
  <si>
    <t>Řádek 89d: Součet sloupců 4,5,6,7,8 se musí rovnat sloupci 9 nebo být menší.</t>
  </si>
  <si>
    <t>Ř. 89a  až 89d sl. 1 - uvede se počet všech dětí v pěstounské péči, v pěstounské péči na přechodnou</t>
  </si>
  <si>
    <t>Ř. 89a až 89d sl. 2 - uvede se počet všech dětí se zdravotním postižením (bez ohledu na určení stupně</t>
  </si>
  <si>
    <t>Ř. 89a až 89d sl. 3 - uvede se počet dětí z celkového počtu dětí v náhradní rodinné péči (sloupec 1), které jsou k 31. 12. sledovaného roku svěřeny do péče osobám blízkým nebo příbuzným (nezprostředkovaná náhradní rodinná péče.</t>
  </si>
  <si>
    <t>Ř. 89a až 89d sl. 8 -  uvede se počet dětí, u nich došlo ve sledovaném roce k zániku náhradní rodinné</t>
  </si>
  <si>
    <t xml:space="preserve">                                  péče nabytím plné svéprávnosti</t>
  </si>
  <si>
    <t>Ř. 89a až 89d sl. 9 – uvede se celkový počet dětí, u nichž došlo ve sledovaném roce k zániku</t>
  </si>
  <si>
    <t xml:space="preserve">                                  náhradní rodinné péče, kdy dítě odešlo do některého z prostředí uvedených</t>
  </si>
  <si>
    <t xml:space="preserve">                                  ve sloupcích 4, 5, 6, a 7, případně kdy dítě nabylo plné svéprávnosti dle sloupce 8,</t>
  </si>
  <si>
    <t xml:space="preserve">                                  včetně počtu dětí, u nichž NRP zanikla z důvodu úmrtí dítěte    </t>
  </si>
  <si>
    <t>Počet osob, které mají svěřeno alespoň jedno dítě do NRP, nebo jsou zařazeny do evidence osob, které mohou vykonávat pěstounskou péči na přechodnou dobu</t>
  </si>
  <si>
    <t>Řádek 90: Součet sloupců 4,5,6,7se musí rovnat sloupci 3.</t>
  </si>
  <si>
    <t>Řádek 90b: Součet sloupců 4,5,6,7 se musí rovnat sloupci 3.</t>
  </si>
  <si>
    <t>Řádek 90c: Součet sloupců 4,5,6,7 se musí rovnat sloupci 3.</t>
  </si>
  <si>
    <t>Počet nezletilých cizinců bez doprovodu</t>
  </si>
  <si>
    <t xml:space="preserve">      z toho dívek</t>
  </si>
  <si>
    <t xml:space="preserve">                       OSPOD v daném roce bez ohledu na rozsah provedených úkonů.</t>
  </si>
  <si>
    <t xml:space="preserve">              odloženy v průběhu sledovaného roku do tzv. babyboxu.</t>
  </si>
  <si>
    <t xml:space="preserve">                                      do pěstounské péče, do osobní péče poručníka nebo do péče jiné osoby; </t>
  </si>
  <si>
    <t xml:space="preserve">                                      nebo které jsou zařazeny do evidence osob, které mohou vykonávat</t>
  </si>
  <si>
    <t xml:space="preserve">                                      pěstounskou péči na přechodnou dobu, v případě společné péče manželů</t>
  </si>
  <si>
    <t xml:space="preserve">                                      nebo jiných dvou osob se započítává každá z těchto osob zvlášť.</t>
  </si>
  <si>
    <t>Ř. 90, 90b a 90c sl. 4 – uvede se počet osob, u kterých svěření dítěte do péče rozhodnutím soudu</t>
  </si>
  <si>
    <t xml:space="preserve">                                      předcházelo zprostředkování NRP krajským úřadem podle § 24 zákona </t>
  </si>
  <si>
    <t xml:space="preserve">                                      č. 359/1999 Sb., resp. bylo krajským úřadem vydáno oznámení o vhodnosti </t>
  </si>
  <si>
    <t xml:space="preserve">                                      stát se pěstounem nebo osvojitelem, v případě společné péče manželů</t>
  </si>
  <si>
    <t xml:space="preserve">                                         ke svěřenému dítěti bez ohledu na rok svěření do této péče, v případě </t>
  </si>
  <si>
    <t xml:space="preserve">                                         společné péče manželů nebo jiných dvou osob se započítává každá zvlášť.</t>
  </si>
  <si>
    <t xml:space="preserve">Ř. 91a - uvede se počet podaných žádostí, kdy alespoň jeden ze žadatelů je cizinec hlášený k pobytu  </t>
  </si>
  <si>
    <t xml:space="preserve">              na území ČR po dobu nejméně 365 dnů.</t>
  </si>
  <si>
    <t>Ř. 92a - uvede se počet podaných žádostí o zařazení do evidence osob, které mohou</t>
  </si>
  <si>
    <t>Ř. 91 až 93 sl. 3 - uvede se počet všech žádostí žadatelů, kteří jsou k 31. 12. sledovaného roku pravomocně</t>
  </si>
  <si>
    <t>Počet pěstounských rodin dle počtu dětí svěřených do péče osoby pečující nebo osoby v evidenci k 31. 12. sledovaného roku</t>
  </si>
  <si>
    <t>Osoby, s nimiž byla sjednána dohoda o výkonu pěstounské péče</t>
  </si>
  <si>
    <t xml:space="preserve">Osoby, které se souhlasem obecního úřadu obce s rozšířenou působností uzavřely dohodu o výkonu pěstounské péče s jiným obecním úřadem, obecním úřadem obce s rozšířenou působností, krajským úřadem nebo pověřenou osobou                                                             </t>
  </si>
  <si>
    <t>Osoby, u kterých obecní úřad obce                                                                                      s rozšířenou působností vydal rozhodnutí o právech                                                           a povinnostech při výkonu pěstounské péče</t>
  </si>
  <si>
    <t xml:space="preserve">Ř. 93a -  uvede se počet rodin osob pečujících a osob v evidenci, které mají trvalý pobyt v obvodu </t>
  </si>
  <si>
    <t xml:space="preserve">Ř. 93b -  uvede se počet rodin osob pečujících a osob v evidenci, které mají trvalý pobyt v obvodu </t>
  </si>
  <si>
    <t>Ř. 93c - uvede se počet rodin osob pečujících a osob v evidenci, které mají trvalý pobyt v obvodu</t>
  </si>
  <si>
    <t>Součet čísel ve sloupcích 1,2,3,4 v ř. 99c se musí rovnat číslu ve sloupci 5, v řádku 99.</t>
  </si>
  <si>
    <t>Řádek 93a: Součet sloupců 0-7, se musí rovnat sloupci - celkem</t>
  </si>
  <si>
    <t>Řádek 93b: Součet sloupců 0 - 7  se musí rovnat sloupci celkem.</t>
  </si>
  <si>
    <t>Řádek 93c: Součet sloupců 0 - 7, se musí rovnat sloupci celkem.</t>
  </si>
  <si>
    <t>Zprostřed-kovaná NRP</t>
  </si>
  <si>
    <t>110b</t>
  </si>
  <si>
    <t>110c</t>
  </si>
  <si>
    <t>Ř. 111 - uvede se počet dětí, které byly v obvodu obecního úřadu obce s rozšířenou působností</t>
  </si>
  <si>
    <t>Ř. 110b, 110c - uvede se celkový počet nezletilých cizinců bez doprovodu, kteří byli řešení ze strany</t>
  </si>
  <si>
    <t>zjišťování na rok 2023</t>
  </si>
  <si>
    <r>
      <t xml:space="preserve">Kraje a obce vyplněný výkaz doručí </t>
    </r>
    <r>
      <rPr>
        <b/>
        <sz val="9"/>
        <rFont val="Times New Roman"/>
        <family val="1"/>
        <charset val="238"/>
      </rPr>
      <t>do 15. 2. 2024</t>
    </r>
    <r>
      <rPr>
        <sz val="9"/>
        <rFont val="Times New Roman"/>
        <family val="1"/>
        <charset val="238"/>
      </rPr>
      <t xml:space="preserve">     </t>
    </r>
  </si>
  <si>
    <t>93d</t>
  </si>
  <si>
    <t>Řádek 93d: Součet sloupců 0 - 7, se musí rovnat sloupci celkem.</t>
  </si>
  <si>
    <t>Osoby, u kterých obecní úřad obce s rozšířenou působností vydal vyjádření o osobní péči o dítě v průběhu řízení o svěření dítěte do pěstounské péče, předpěstounské péče nebo o jmenování poručníka dítěti</t>
  </si>
  <si>
    <t>Děti umístěné v zařízení pro děti vyžadující okamžitou pomoc na základě smlouvy o poskytování ochrany a pomoci</t>
  </si>
  <si>
    <t>zurušení pěstounské péče</t>
  </si>
  <si>
    <t>odvolání poručníka</t>
  </si>
  <si>
    <t>Rozhodnutí ve věci souhlasu OSPOD s poskytováním pobytových služeb dítěti na základě smlouvy podle § 16b ZSPOD</t>
  </si>
  <si>
    <t>112l</t>
  </si>
  <si>
    <t>z toho rozhodnuto o</t>
  </si>
  <si>
    <t>112m</t>
  </si>
  <si>
    <t>souhlasu s prodloužením smlouvy o poskytování ochrany a pomoci v zařízení pro děti vyžadující okamžitou pomoc</t>
  </si>
  <si>
    <t>112n</t>
  </si>
  <si>
    <t>112o</t>
  </si>
  <si>
    <t>112p</t>
  </si>
  <si>
    <t>zamítnutí žádosti o vydání souhlasu</t>
  </si>
  <si>
    <t>112q</t>
  </si>
  <si>
    <t xml:space="preserve">zrušení souhlasu </t>
  </si>
  <si>
    <t>112r</t>
  </si>
  <si>
    <t>zastavení řízení o žádosti o vydání souhlasu</t>
  </si>
  <si>
    <t>112s</t>
  </si>
  <si>
    <t>Řádek 176b: Součet sloupců 2 až 6 se musí rovnat sloupci 1.</t>
  </si>
  <si>
    <t>Přestupek podle § 59 odst. 1 písm. j) ZSPOD</t>
  </si>
  <si>
    <t>176j</t>
  </si>
  <si>
    <t xml:space="preserve">Součet řádků 112m, 112n, 112o, 112p, 112q, 112r a 112s by měl být roven nebo menší než řádek 112l. </t>
  </si>
  <si>
    <t>Ř. 93d - uvede se počet osob pečujících podle § 2a písm. c) bod 2 a 3 zákona č. 359/1999 Sb., kterým obecní úřad obce s rozšířenou působností vydal kladné vyjádření podle § 16a odst. 3 zákona č. 359/1999 Sb. o tom, že tato osoba o dítě osobně pečuje v průběhu řízení o svěření dítěte do její pěstounské péče, předpěstounské péče nebo o jejím jmenování poručníkem, a případně též o tom, že péče této osoby o dítě není zjevně bezdůvodná.</t>
  </si>
  <si>
    <t xml:space="preserve">                     na základě smlouvy o poskytování ochrany a pomoci podle § 42a zákona č. 359/1999 Sb. </t>
  </si>
  <si>
    <t>Ř. 96b sl. 8 - uvede se počet dětí, u kterých byl pobyt dítě v zařízení pro děti vyžadující okamžitou pomoc ukončen z důvodu rozhodnutí OSPOD o zamítnutí žádosti o vydání souhlasu s poskytováním ochrany a pomoci, usnesení o zastavení řízení ve věci žádosti o vydání souhlasu nebo rozhodnutí o zrušení souhlasu s poskytováním ochrany a pomoci</t>
  </si>
  <si>
    <t>Ř. 106i - uvede se počet návrhů na zrušení pěstounskié péče podle § 14 odst. 1 písm. l) zákona č. 359/1999 Sb.</t>
  </si>
  <si>
    <t xml:space="preserve">Ř. 106j - uvede se počet návrhů na odvolání poručníka, který porušuje své poručnické povinnosti podle § 937       </t>
  </si>
  <si>
    <t xml:space="preserve">              odst. 1 NOZ</t>
  </si>
  <si>
    <t xml:space="preserve">                                      obecního úřadu obce s rozšířenou působností.</t>
  </si>
  <si>
    <t xml:space="preserve">                                      nerozhodl o návrhu obecního úřadu obce s rozšířenou působností.</t>
  </si>
  <si>
    <t>Ř. 112l - uvede se celkový počet rozhodnutí podle § 16b zákona č. 359/1999 Sb. ve věci souhlasu</t>
  </si>
  <si>
    <t xml:space="preserve">s poskytováním ochrany a pomoci dítěti v zařízení pro děti vyžadující okamžitou pomoc, s poskytováním </t>
  </si>
  <si>
    <t xml:space="preserve">sociální služby v domově pro osoby se zdravotním postižením a služeb v dětském domově pro děti do 3 let </t>
  </si>
  <si>
    <t>věku.</t>
  </si>
  <si>
    <t xml:space="preserve">Ř. 112m - uvede se počet kladných rozhodnutí, kterými bylo vyhověno žádosti o vydání souhlasu s poskytováním ochrany a pomoci v zařízení pro děti vyžadující okamžitou pomoci podle § 16b odst. 1 písm. a) a § 16b odst. 3 zákona č. 359/1999 Sb. </t>
  </si>
  <si>
    <t>Ř. 112n - uvede se počet kladných rozhodnutí, kterými bylo vyhověno žádosti o vydání souhlasu s prodloužením smlouvy o poskytování ochrany a pomoci dítěti v zařízení pro děti vyžadující okamžitou pomoc podle § 16b odst. 1 písm. b) a § 16b odst. 3 zákona č. 359/1999 Sb.</t>
  </si>
  <si>
    <t>Ř. 112o - uvede se počet kladných rozhodnutí, kterými bylo vyhověno žádosti o vydání souhlasu s poskytováním sociální služby dítěti do 15 let věku v domově pro osoby se zdravotním postižením podle § 16b odst. 1 písm. c) zákona č. 359/1999 Sb. a § 91 odst. 2 zákona č. 108/2006 Sb., o sociálních službách.</t>
  </si>
  <si>
    <t>Ř. 112p - uvede se počet kladných rozhodnutí, kterými bylo vyhověno žádosti o vydání souhlasu s poskytováním služeb dítěti v dětském domově pro děti do 3 let věku podle § 16b odst. 1 písm. d) zákona č. 359/1999 Sb. a § 44 odst. 6 zákona č. 372/2011 Sb., o zdravotních službách.</t>
  </si>
  <si>
    <t>Ř. 112q - uvede se počet rozhodnutí, kterými bylo pravomocně rozhodnuto o zamítnutí žádosti o vydání souhlasu s poskytováním ochrany a pomoci dítěti v zařízení pro děti vyžadující okamžitou pomoc, s poskytováním sociální služby v domově pro osoby se zdravotním postižením nebo s poskytováním služeb v dětském domově pro děti do 3 let věku.</t>
  </si>
  <si>
    <t>Ř. 112r - uvede se počet rozhodnutí, kterými bylo podle § 16b odst. 5 zákona č. 359/1999 Sb. pravomocně rozhodnuto o zrušení souhlasu s poskytováním ochrany a pomoci dítěti v zařízení pro děti vyžadující okamžitou pomoc, s poskytováním sociální služby v domově pro osoby se zdravotním postižením nebo s poskytováním služeb v dětském domově pro děti do 3 let věku.</t>
  </si>
  <si>
    <t>Ř. 112s - uvede se počet usnesení, kterými bylo podle § 64 odst. 5 zákona č. 359/1999 Sb. pravomocně rozhodnuto o zastavení řízení o žádosti o vydání souhlasu podle § 16b z důvodu opožděného podání žádosti.</t>
  </si>
  <si>
    <t>V (MPSV) 20-01    str. 15/16</t>
  </si>
  <si>
    <t>V (MPSV) 20-01    str. 16/16</t>
  </si>
  <si>
    <t>V (MPSV) 20-01    str. 2/16</t>
  </si>
  <si>
    <t>V (MPSV) 20-01    str. 3/16</t>
  </si>
  <si>
    <t>V (MPSV) 20-01    str. 4/16</t>
  </si>
  <si>
    <t>V (MPSV) 20-01    str. 5/16</t>
  </si>
  <si>
    <t>V (MPSV) 20-01    str. 6/16</t>
  </si>
  <si>
    <t>V (MPSV) 20-01    str. 7/16</t>
  </si>
  <si>
    <t>V (MPSV) 20-01    str. 8/16</t>
  </si>
  <si>
    <t>V (MPSV) 20-01    str. 9/16</t>
  </si>
  <si>
    <t>V (MPSV) 20-01    str. 10/16</t>
  </si>
  <si>
    <t>V (MPSV) 20-01    str. 11/16</t>
  </si>
  <si>
    <t xml:space="preserve">                                                                                                                      V (MPSV) 20-01 str. 12/16</t>
  </si>
  <si>
    <t xml:space="preserve">                                                                                                                                     V (MPSV) 20-01 str. 13/16</t>
  </si>
  <si>
    <t xml:space="preserve">                                                                                                                                                      V (MPSV) 20-01 str. 14/16</t>
  </si>
  <si>
    <t xml:space="preserve">Ř. 172 až ř.176j - uvedou se údaje o přestupcích fyzických osob, právnických osob   </t>
  </si>
  <si>
    <t xml:space="preserve"> VII. B  Rozhodovací  činnost obecního úřadu obce s rozšířenou působností</t>
  </si>
  <si>
    <t>Ř. 112j - uvede se počet usnesení vydaných podle § 55 odst. 7 písm. b) zákona č. 359/1999 Sb.</t>
  </si>
  <si>
    <t>e-mail: zuzana.nova@mpsv.cz, tel.: 221 922 553</t>
  </si>
  <si>
    <t>Evidovaný počet případů rodin          ke konci roku</t>
  </si>
  <si>
    <t>Mladiství ve výkonu odnětí svobody</t>
  </si>
  <si>
    <t xml:space="preserve">svěřené do péče osobám blízkým nebo příbuzným </t>
  </si>
  <si>
    <t>v tom podle vztahu k dítěti</t>
  </si>
  <si>
    <t>Počet žádostí zařazených do evidence        k 31.12. sledovaného roku</t>
  </si>
  <si>
    <t xml:space="preserve">   z toho cizinec s hlášeným pobytem                                  na území ČR</t>
  </si>
  <si>
    <t>předání dítěte           do péče příbuzných nebo jiných osob blízkých</t>
  </si>
  <si>
    <t>týrání dítěte</t>
  </si>
  <si>
    <t>zneužívání dítěte</t>
  </si>
  <si>
    <t>zanedbávání výchovy dítěte</t>
  </si>
  <si>
    <t>jiné překážky                         v péči o dítě                                                                   na straně rodičů</t>
  </si>
  <si>
    <t>rozhodnutí o svěření dítěte do NRP</t>
  </si>
  <si>
    <t>návrat dítěte do péče rodičů</t>
  </si>
  <si>
    <t>zjištění závažných důvodů znemožňujících zprostředkování NRP</t>
  </si>
  <si>
    <t>zletilost dítěte</t>
  </si>
  <si>
    <t xml:space="preserve">     z toho rozhodnutí uložená v případě, že rodiče nejsou schopni řešit problémy spojené                          s výchovou dítěte</t>
  </si>
  <si>
    <t>souhlasu s poskytováním ochrany a pomoci                 v zařízení pro děti vyžadující okamžitou pomoc</t>
  </si>
  <si>
    <t>souhlasu s poskytováním sociální služby dítěti           do 15 let v domově pro osoby se zdravotním postižením</t>
  </si>
  <si>
    <t xml:space="preserve">souhlasu s poskytováním služeb v dětském domově pro děti do 3 let </t>
  </si>
  <si>
    <t>kurátoři        pro děti            a mládež</t>
  </si>
  <si>
    <t>zaměstnanci specializující          se na agendu ochrany týraných a zneužívaných dětí</t>
  </si>
  <si>
    <t>Zánik pěstounské péče, poručenství nebo svěření dítěte do péče jiné fyzické osoby než rodiče               ve sledovaném roce</t>
  </si>
  <si>
    <t>Počet dětí zařazených               v evidenci k 31. 12. sledovaného roku</t>
  </si>
  <si>
    <t xml:space="preserve">   z toho děti splňující podmínky pro osvojení</t>
  </si>
  <si>
    <t>ČV 130/23 ze dne 28. 7.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</si>
</sst>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0" x14ac:knownFonts="1">
    <font>
      <sz val="10"/>
      <name val="Arial CE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Arial CE"/>
      <charset val="238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</font>
    <font>
      <b/>
      <i/>
      <sz val="9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Times New Roman CE"/>
      <charset val="238"/>
    </font>
    <font>
      <sz val="9"/>
      <color indexed="10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sz val="14"/>
      <name val="Arial CE"/>
      <family val="2"/>
      <charset val="238"/>
    </font>
    <font>
      <b/>
      <i/>
      <sz val="11"/>
      <name val="Arial"/>
      <family val="2"/>
    </font>
    <font>
      <sz val="8"/>
      <name val="Arial CE"/>
      <charset val="238"/>
    </font>
    <font>
      <sz val="11"/>
      <color indexed="8"/>
      <name val="Times New Roman"/>
      <family val="1"/>
      <charset val="238"/>
    </font>
    <font>
      <sz val="11"/>
      <name val="Arial CE"/>
      <charset val="238"/>
    </font>
    <font>
      <b/>
      <sz val="14"/>
      <name val="Times New Roman CE"/>
      <family val="1"/>
      <charset val="238"/>
    </font>
    <font>
      <sz val="11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b/>
      <sz val="16"/>
      <name val="Times New Roman"/>
      <family val="1"/>
    </font>
    <font>
      <sz val="16"/>
      <name val="Arial CE"/>
      <family val="2"/>
      <charset val="238"/>
    </font>
    <font>
      <b/>
      <sz val="16"/>
      <name val="Times New Roman"/>
      <family val="1"/>
      <charset val="238"/>
    </font>
    <font>
      <sz val="11"/>
      <name val="Arial"/>
      <family val="2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name val="Times New Roman CE"/>
      <family val="1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9"/>
      <name val="Times New Roman CE"/>
      <charset val="238"/>
    </font>
    <font>
      <i/>
      <sz val="9"/>
      <name val="Times New Roman CE"/>
      <charset val="238"/>
    </font>
    <font>
      <b/>
      <sz val="11"/>
      <name val="Times New Roman CE"/>
      <charset val="238"/>
    </font>
    <font>
      <b/>
      <sz val="10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color indexed="8"/>
      <name val="Times New Roman CE"/>
      <family val="1"/>
      <charset val="238"/>
    </font>
    <font>
      <b/>
      <sz val="10"/>
      <name val="Times New Roman"/>
      <family val="1"/>
    </font>
    <font>
      <sz val="10"/>
      <name val="Times New Roman CE"/>
      <charset val="238"/>
    </font>
    <font>
      <sz val="10"/>
      <color indexed="8"/>
      <name val="Times New Roman CE"/>
      <charset val="238"/>
    </font>
    <font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"/>
      <family val="1"/>
    </font>
    <font>
      <b/>
      <sz val="12"/>
      <name val="Times New Roman CE"/>
      <charset val="238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 CE"/>
      <charset val="238"/>
    </font>
    <font>
      <b/>
      <sz val="9"/>
      <name val="Times New Roman"/>
      <family val="1"/>
    </font>
    <font>
      <sz val="8"/>
      <name val="Times New Roman CE"/>
      <family val="1"/>
      <charset val="238"/>
    </font>
    <font>
      <sz val="9"/>
      <color indexed="10"/>
      <name val="Times New Roman"/>
      <family val="1"/>
      <charset val="238"/>
    </font>
    <font>
      <b/>
      <sz val="12"/>
      <name val="Arial CE"/>
      <charset val="238"/>
    </font>
    <font>
      <sz val="10"/>
      <color indexed="8"/>
      <name val="Times New Roman CE"/>
      <family val="1"/>
      <charset val="238"/>
    </font>
    <font>
      <sz val="11"/>
      <color rgb="FF000000"/>
      <name val="Arial"/>
      <family val="2"/>
      <charset val="238"/>
    </font>
    <font>
      <sz val="11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darkGrid">
        <bgColor indexed="2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5">
    <xf numFmtId="0" fontId="0" fillId="0" borderId="0" xfId="0"/>
    <xf numFmtId="0" fontId="1" fillId="0" borderId="0" xfId="0" applyFo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vertical="top"/>
    </xf>
    <xf numFmtId="0" fontId="2" fillId="2" borderId="0" xfId="0" applyFont="1" applyFill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2" borderId="0" xfId="0" applyFont="1" applyFill="1" applyAlignment="1" applyProtection="1"/>
    <xf numFmtId="0" fontId="3" fillId="2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Protection="1"/>
    <xf numFmtId="0" fontId="8" fillId="2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Protection="1"/>
    <xf numFmtId="0" fontId="7" fillId="0" borderId="0" xfId="0" applyFont="1" applyProtection="1"/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3" fillId="2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shrinkToFi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0" fillId="3" borderId="0" xfId="0" applyFill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0" fillId="2" borderId="3" xfId="0" applyFont="1" applyFill="1" applyBorder="1" applyAlignment="1">
      <alignment horizontal="center" vertical="center"/>
    </xf>
    <xf numFmtId="0" fontId="0" fillId="3" borderId="0" xfId="0" applyFill="1" applyProtection="1"/>
    <xf numFmtId="0" fontId="3" fillId="2" borderId="0" xfId="0" applyFont="1" applyFill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0" borderId="0" xfId="0" applyProtection="1"/>
    <xf numFmtId="0" fontId="10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16" fillId="2" borderId="0" xfId="0" applyFont="1" applyFill="1" applyAlignment="1" applyProtection="1">
      <alignment horizontal="left"/>
    </xf>
    <xf numFmtId="0" fontId="17" fillId="2" borderId="0" xfId="0" applyFont="1" applyFill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 applyProtection="1"/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0" fillId="3" borderId="0" xfId="0" applyFill="1" applyBorder="1" applyProtection="1"/>
    <xf numFmtId="0" fontId="0" fillId="4" borderId="0" xfId="0" applyFill="1" applyBorder="1" applyProtection="1"/>
    <xf numFmtId="0" fontId="0" fillId="2" borderId="0" xfId="0" applyFont="1" applyFill="1" applyBorder="1" applyProtection="1"/>
    <xf numFmtId="0" fontId="0" fillId="2" borderId="0" xfId="0" applyFill="1" applyBorder="1" applyProtection="1"/>
    <xf numFmtId="0" fontId="0" fillId="0" borderId="0" xfId="0" applyBorder="1" applyProtection="1"/>
    <xf numFmtId="0" fontId="20" fillId="2" borderId="0" xfId="0" applyFont="1" applyFill="1" applyBorder="1" applyProtection="1"/>
    <xf numFmtId="0" fontId="22" fillId="2" borderId="0" xfId="0" applyFont="1" applyFill="1" applyBorder="1" applyProtection="1"/>
    <xf numFmtId="0" fontId="26" fillId="2" borderId="0" xfId="0" applyFont="1" applyFill="1" applyAlignment="1">
      <alignment horizontal="right"/>
    </xf>
    <xf numFmtId="0" fontId="7" fillId="2" borderId="0" xfId="0" applyFont="1" applyFill="1" applyBorder="1" applyProtection="1"/>
    <xf numFmtId="0" fontId="1" fillId="2" borderId="0" xfId="0" applyFont="1" applyFill="1" applyProtection="1"/>
    <xf numFmtId="0" fontId="0" fillId="2" borderId="0" xfId="0" applyFill="1" applyBorder="1" applyAlignment="1"/>
    <xf numFmtId="0" fontId="0" fillId="2" borderId="0" xfId="0" applyFont="1" applyFill="1" applyBorder="1" applyAlignment="1" applyProtection="1">
      <protection locked="0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wrapText="1"/>
    </xf>
    <xf numFmtId="0" fontId="27" fillId="2" borderId="0" xfId="0" applyFont="1" applyFill="1" applyBorder="1" applyProtection="1"/>
    <xf numFmtId="0" fontId="29" fillId="0" borderId="0" xfId="0" applyNumberFormat="1" applyFont="1" applyAlignment="1">
      <alignment horizontal="justify" wrapText="1"/>
    </xf>
    <xf numFmtId="0" fontId="27" fillId="0" borderId="0" xfId="0" applyNumberFormat="1" applyFont="1" applyAlignment="1">
      <alignment wrapText="1"/>
    </xf>
    <xf numFmtId="0" fontId="8" fillId="2" borderId="0" xfId="0" applyFont="1" applyFill="1" applyAlignment="1" applyProtection="1">
      <alignment horizontal="left" vertical="center" wrapText="1"/>
    </xf>
    <xf numFmtId="0" fontId="8" fillId="2" borderId="0" xfId="0" applyFont="1" applyFill="1" applyBorder="1" applyProtection="1"/>
    <xf numFmtId="0" fontId="30" fillId="2" borderId="0" xfId="0" applyFont="1" applyFill="1"/>
    <xf numFmtId="0" fontId="7" fillId="2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wrapText="1"/>
    </xf>
    <xf numFmtId="0" fontId="30" fillId="2" borderId="0" xfId="0" applyFont="1" applyFill="1" applyAlignment="1">
      <alignment horizontal="right"/>
    </xf>
    <xf numFmtId="0" fontId="31" fillId="2" borderId="0" xfId="0" applyFont="1" applyFill="1" applyBorder="1" applyAlignment="1" applyProtection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4" fillId="0" borderId="0" xfId="0" applyNumberFormat="1" applyFont="1" applyAlignment="1">
      <alignment horizontal="justify" wrapText="1"/>
    </xf>
    <xf numFmtId="0" fontId="22" fillId="2" borderId="6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</xf>
    <xf numFmtId="0" fontId="35" fillId="2" borderId="1" xfId="0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vertical="center"/>
    </xf>
    <xf numFmtId="0" fontId="22" fillId="2" borderId="1" xfId="0" applyFont="1" applyFill="1" applyBorder="1" applyAlignment="1" applyProtection="1">
      <alignment horizontal="center" vertical="center" wrapText="1"/>
    </xf>
    <xf numFmtId="0" fontId="35" fillId="2" borderId="6" xfId="0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left"/>
    </xf>
    <xf numFmtId="0" fontId="22" fillId="2" borderId="0" xfId="0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>
      <alignment horizontal="right"/>
    </xf>
    <xf numFmtId="0" fontId="41" fillId="0" borderId="0" xfId="0" applyNumberFormat="1" applyFont="1" applyAlignment="1">
      <alignment horizontal="justify" wrapText="1"/>
    </xf>
    <xf numFmtId="0" fontId="40" fillId="0" borderId="0" xfId="0" applyNumberFormat="1" applyFont="1" applyAlignment="1">
      <alignment horizontal="justify" wrapText="1"/>
    </xf>
    <xf numFmtId="0" fontId="22" fillId="2" borderId="1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44" fillId="2" borderId="4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</xf>
    <xf numFmtId="0" fontId="22" fillId="2" borderId="1" xfId="0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left" vertical="center" wrapText="1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8" fillId="5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4" fillId="2" borderId="0" xfId="0" applyFont="1" applyFill="1" applyAlignment="1" applyProtection="1"/>
    <xf numFmtId="0" fontId="44" fillId="2" borderId="0" xfId="0" applyFont="1" applyFill="1" applyAlignment="1" applyProtection="1">
      <alignment vertical="center"/>
    </xf>
    <xf numFmtId="0" fontId="44" fillId="2" borderId="0" xfId="0" applyFont="1" applyFill="1" applyAlignment="1" applyProtection="1">
      <alignment horizontal="center" vertical="center"/>
    </xf>
    <xf numFmtId="0" fontId="44" fillId="2" borderId="1" xfId="0" applyFont="1" applyFill="1" applyBorder="1" applyAlignment="1" applyProtection="1">
      <alignment horizontal="center" vertical="center" wrapText="1"/>
    </xf>
    <xf numFmtId="0" fontId="44" fillId="2" borderId="1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2" fillId="5" borderId="0" xfId="0" applyFont="1" applyFill="1" applyBorder="1" applyAlignment="1" applyProtection="1">
      <alignment horizontal="left"/>
    </xf>
    <xf numFmtId="0" fontId="22" fillId="2" borderId="4" xfId="0" applyFont="1" applyFill="1" applyBorder="1" applyAlignment="1" applyProtection="1">
      <alignment horizontal="center" vertical="center"/>
    </xf>
    <xf numFmtId="0" fontId="45" fillId="2" borderId="0" xfId="0" applyFont="1" applyFill="1" applyBorder="1" applyAlignment="1" applyProtection="1">
      <alignment horizontal="left"/>
    </xf>
    <xf numFmtId="0" fontId="36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/>
    </xf>
    <xf numFmtId="0" fontId="3" fillId="0" borderId="0" xfId="0" applyFont="1" applyBorder="1" applyAlignment="1">
      <alignment vertical="center"/>
    </xf>
    <xf numFmtId="0" fontId="17" fillId="2" borderId="0" xfId="0" applyFont="1" applyFill="1" applyBorder="1" applyAlignment="1" applyProtection="1">
      <alignment horizontal="left" vertical="center" wrapText="1"/>
    </xf>
    <xf numFmtId="0" fontId="47" fillId="2" borderId="0" xfId="0" applyFont="1" applyFill="1" applyBorder="1" applyAlignment="1" applyProtection="1">
      <alignment horizontal="left"/>
    </xf>
    <xf numFmtId="0" fontId="27" fillId="0" borderId="0" xfId="0" applyNumberFormat="1" applyFont="1" applyAlignment="1">
      <alignment horizontal="left" vertical="top" wrapText="1"/>
    </xf>
    <xf numFmtId="0" fontId="7" fillId="2" borderId="18" xfId="0" applyFont="1" applyFill="1" applyBorder="1" applyAlignment="1" applyProtection="1">
      <alignment horizontal="left" vertical="center"/>
    </xf>
    <xf numFmtId="0" fontId="7" fillId="2" borderId="19" xfId="0" applyFont="1" applyFill="1" applyBorder="1" applyAlignment="1" applyProtection="1">
      <alignment horizontal="left" vertical="center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</xf>
    <xf numFmtId="0" fontId="7" fillId="2" borderId="23" xfId="0" applyFont="1" applyFill="1" applyBorder="1" applyAlignment="1" applyProtection="1">
      <alignment horizontal="left" vertical="center"/>
    </xf>
    <xf numFmtId="0" fontId="34" fillId="0" borderId="0" xfId="0" applyNumberFormat="1" applyFont="1" applyAlignment="1">
      <alignment horizontal="left"/>
    </xf>
    <xf numFmtId="0" fontId="27" fillId="0" borderId="0" xfId="0" applyFont="1"/>
    <xf numFmtId="0" fontId="22" fillId="2" borderId="24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20" xfId="0" applyFont="1" applyFill="1" applyBorder="1" applyAlignment="1" applyProtection="1">
      <alignment horizontal="center" vertical="center"/>
    </xf>
    <xf numFmtId="0" fontId="22" fillId="2" borderId="25" xfId="0" applyFont="1" applyFill="1" applyBorder="1" applyAlignment="1" applyProtection="1">
      <alignment horizontal="center" vertical="center"/>
    </xf>
    <xf numFmtId="0" fontId="22" fillId="2" borderId="26" xfId="0" applyFont="1" applyFill="1" applyBorder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left"/>
    </xf>
    <xf numFmtId="0" fontId="22" fillId="0" borderId="27" xfId="0" applyFont="1" applyFill="1" applyBorder="1" applyAlignment="1" applyProtection="1">
      <alignment horizontal="left" vertical="top" wrapText="1"/>
      <protection locked="0"/>
    </xf>
    <xf numFmtId="0" fontId="27" fillId="0" borderId="28" xfId="0" applyFont="1" applyBorder="1" applyAlignment="1" applyProtection="1">
      <alignment horizontal="left" vertical="top" wrapText="1"/>
      <protection locked="0"/>
    </xf>
    <xf numFmtId="0" fontId="27" fillId="0" borderId="29" xfId="0" applyFont="1" applyBorder="1" applyAlignment="1" applyProtection="1">
      <alignment horizontal="left" vertical="top" wrapText="1"/>
      <protection locked="0"/>
    </xf>
    <xf numFmtId="0" fontId="27" fillId="0" borderId="30" xfId="0" applyFont="1" applyBorder="1" applyAlignment="1" applyProtection="1">
      <alignment horizontal="left" vertical="top" wrapText="1"/>
      <protection locked="0"/>
    </xf>
    <xf numFmtId="0" fontId="27" fillId="0" borderId="31" xfId="0" applyFont="1" applyBorder="1" applyAlignment="1" applyProtection="1">
      <alignment horizontal="left" vertical="top" wrapText="1"/>
      <protection locked="0"/>
    </xf>
    <xf numFmtId="0" fontId="27" fillId="0" borderId="32" xfId="0" applyFont="1" applyBorder="1" applyAlignment="1" applyProtection="1">
      <alignment horizontal="left" vertical="top" wrapText="1"/>
      <protection locked="0"/>
    </xf>
    <xf numFmtId="0" fontId="10" fillId="2" borderId="33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vertical="center" wrapText="1"/>
    </xf>
    <xf numFmtId="0" fontId="49" fillId="2" borderId="0" xfId="0" applyFont="1" applyFill="1" applyAlignment="1" applyProtection="1"/>
    <xf numFmtId="0" fontId="19" fillId="2" borderId="0" xfId="0" applyFont="1" applyFill="1" applyAlignment="1" applyProtection="1"/>
    <xf numFmtId="0" fontId="8" fillId="2" borderId="6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left" vertical="center"/>
    </xf>
    <xf numFmtId="0" fontId="19" fillId="2" borderId="2" xfId="0" applyFont="1" applyFill="1" applyBorder="1" applyAlignment="1" applyProtection="1">
      <alignment horizontal="left" wrapText="1"/>
    </xf>
    <xf numFmtId="0" fontId="19" fillId="2" borderId="0" xfId="0" applyFont="1" applyFill="1" applyBorder="1" applyAlignment="1" applyProtection="1">
      <alignment horizontal="left"/>
    </xf>
    <xf numFmtId="0" fontId="8" fillId="0" borderId="34" xfId="0" applyFont="1" applyFill="1" applyBorder="1" applyAlignment="1" applyProtection="1">
      <alignment horizontal="left" vertical="top" wrapText="1"/>
      <protection locked="0"/>
    </xf>
    <xf numFmtId="0" fontId="8" fillId="0" borderId="35" xfId="0" applyFont="1" applyFill="1" applyBorder="1" applyAlignment="1" applyProtection="1">
      <alignment horizontal="left" vertical="top" wrapText="1"/>
      <protection locked="0"/>
    </xf>
    <xf numFmtId="0" fontId="8" fillId="0" borderId="36" xfId="0" applyFont="1" applyFill="1" applyBorder="1" applyAlignment="1" applyProtection="1">
      <alignment horizontal="left" vertical="top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</xf>
    <xf numFmtId="0" fontId="43" fillId="5" borderId="2" xfId="0" applyFont="1" applyFill="1" applyBorder="1" applyAlignment="1">
      <alignment horizontal="left"/>
    </xf>
    <xf numFmtId="0" fontId="43" fillId="5" borderId="0" xfId="0" applyFont="1" applyFill="1" applyBorder="1" applyAlignment="1">
      <alignment horizontal="left"/>
    </xf>
    <xf numFmtId="0" fontId="8" fillId="2" borderId="37" xfId="0" applyFont="1" applyFill="1" applyBorder="1" applyAlignment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8" fillId="5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left" wrapText="1"/>
    </xf>
    <xf numFmtId="0" fontId="8" fillId="5" borderId="38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2" fillId="2" borderId="24" xfId="0" applyFont="1" applyFill="1" applyBorder="1" applyAlignment="1" applyProtection="1">
      <alignment vertical="center" wrapText="1"/>
    </xf>
    <xf numFmtId="0" fontId="22" fillId="2" borderId="2" xfId="0" applyFont="1" applyFill="1" applyBorder="1" applyAlignment="1" applyProtection="1">
      <alignment vertical="center" wrapText="1"/>
    </xf>
    <xf numFmtId="0" fontId="22" fillId="2" borderId="25" xfId="0" applyFont="1" applyFill="1" applyBorder="1" applyAlignment="1" applyProtection="1">
      <alignment vertical="center" wrapText="1"/>
    </xf>
    <xf numFmtId="0" fontId="22" fillId="2" borderId="26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/>
    </xf>
    <xf numFmtId="0" fontId="48" fillId="6" borderId="1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51" fillId="6" borderId="1" xfId="0" applyFont="1" applyFill="1" applyBorder="1" applyAlignment="1" applyProtection="1">
      <alignment horizontal="center" vertical="center" wrapText="1"/>
    </xf>
    <xf numFmtId="0" fontId="5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46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</xf>
    <xf numFmtId="0" fontId="48" fillId="2" borderId="0" xfId="0" applyFont="1" applyFill="1" applyAlignment="1">
      <alignment horizontal="right"/>
    </xf>
    <xf numFmtId="0" fontId="54" fillId="2" borderId="0" xfId="0" applyFont="1" applyFill="1" applyAlignment="1">
      <alignment horizontal="right"/>
    </xf>
    <xf numFmtId="0" fontId="55" fillId="2" borderId="0" xfId="0" applyFont="1" applyFill="1" applyAlignment="1">
      <alignment horizontal="right" vertical="top"/>
    </xf>
    <xf numFmtId="0" fontId="56" fillId="2" borderId="0" xfId="0" applyFont="1" applyFill="1" applyAlignment="1" applyProtection="1"/>
    <xf numFmtId="0" fontId="56" fillId="2" borderId="0" xfId="0" applyFont="1" applyFill="1" applyAlignment="1" applyProtection="1">
      <alignment vertical="center"/>
    </xf>
    <xf numFmtId="0" fontId="57" fillId="0" borderId="0" xfId="0" applyFont="1" applyAlignment="1" applyProtection="1">
      <alignment vertical="center"/>
    </xf>
    <xf numFmtId="0" fontId="58" fillId="2" borderId="0" xfId="0" applyFont="1" applyFill="1" applyAlignment="1" applyProtection="1"/>
    <xf numFmtId="0" fontId="59" fillId="2" borderId="0" xfId="0" applyFont="1" applyFill="1" applyAlignment="1" applyProtection="1">
      <alignment horizontal="left"/>
    </xf>
    <xf numFmtId="0" fontId="46" fillId="2" borderId="0" xfId="0" applyFont="1" applyFill="1" applyAlignment="1" applyProtection="1"/>
    <xf numFmtId="0" fontId="42" fillId="2" borderId="0" xfId="0" applyFont="1" applyFill="1"/>
    <xf numFmtId="0" fontId="8" fillId="2" borderId="24" xfId="0" applyFont="1" applyFill="1" applyBorder="1" applyAlignment="1" applyProtection="1">
      <alignment horizontal="center" vertical="center"/>
    </xf>
    <xf numFmtId="0" fontId="8" fillId="2" borderId="47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/>
    </xf>
    <xf numFmtId="0" fontId="48" fillId="5" borderId="0" xfId="0" applyFont="1" applyFill="1" applyAlignment="1">
      <alignment horizontal="right"/>
    </xf>
    <xf numFmtId="0" fontId="1" fillId="5" borderId="0" xfId="0" applyFont="1" applyFill="1" applyAlignment="1" applyProtection="1">
      <alignment vertical="center"/>
    </xf>
    <xf numFmtId="0" fontId="8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/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60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 wrapText="1"/>
    </xf>
    <xf numFmtId="0" fontId="21" fillId="5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 applyProtection="1">
      <alignment horizontal="center" vertical="center"/>
    </xf>
    <xf numFmtId="0" fontId="61" fillId="5" borderId="3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2" fillId="5" borderId="0" xfId="0" applyFont="1" applyFill="1" applyAlignment="1" applyProtection="1">
      <alignment vertical="center"/>
    </xf>
    <xf numFmtId="0" fontId="9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vertical="center" wrapText="1"/>
    </xf>
    <xf numFmtId="0" fontId="22" fillId="5" borderId="0" xfId="0" applyFont="1" applyFill="1" applyBorder="1" applyAlignment="1" applyProtection="1">
      <alignment vertical="center"/>
    </xf>
    <xf numFmtId="0" fontId="22" fillId="5" borderId="0" xfId="0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left" vertical="center" wrapText="1"/>
    </xf>
    <xf numFmtId="0" fontId="27" fillId="5" borderId="0" xfId="0" applyFont="1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</xf>
    <xf numFmtId="0" fontId="44" fillId="2" borderId="0" xfId="0" applyFont="1" applyFill="1" applyBorder="1" applyAlignment="1" applyProtection="1">
      <alignment horizontal="center" vertical="center" wrapText="1"/>
    </xf>
    <xf numFmtId="0" fontId="52" fillId="5" borderId="0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vertical="center"/>
    </xf>
    <xf numFmtId="0" fontId="60" fillId="2" borderId="0" xfId="0" applyFont="1" applyFill="1" applyBorder="1" applyAlignment="1">
      <alignment horizontal="center" wrapText="1"/>
    </xf>
    <xf numFmtId="0" fontId="61" fillId="2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Border="1" applyAlignment="1">
      <alignment horizontal="center" vertical="center"/>
    </xf>
    <xf numFmtId="0" fontId="3" fillId="5" borderId="0" xfId="0" applyFont="1" applyFill="1" applyAlignment="1" applyProtection="1">
      <alignment vertical="center"/>
    </xf>
    <xf numFmtId="0" fontId="3" fillId="5" borderId="0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left" vertical="top" wrapText="1"/>
    </xf>
    <xf numFmtId="0" fontId="10" fillId="2" borderId="37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65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</xf>
    <xf numFmtId="0" fontId="8" fillId="5" borderId="0" xfId="0" applyFont="1" applyFill="1" applyAlignment="1" applyProtection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vertical="center" wrapText="1"/>
    </xf>
    <xf numFmtId="0" fontId="44" fillId="6" borderId="1" xfId="0" applyFont="1" applyFill="1" applyBorder="1" applyAlignment="1" applyProtection="1">
      <alignment horizontal="center" vertical="center"/>
    </xf>
    <xf numFmtId="0" fontId="44" fillId="2" borderId="0" xfId="0" applyFont="1" applyFill="1" applyBorder="1" applyAlignment="1" applyProtection="1">
      <alignment horizontal="left" vertical="center" wrapText="1"/>
    </xf>
    <xf numFmtId="0" fontId="44" fillId="2" borderId="0" xfId="0" applyFont="1" applyFill="1" applyBorder="1" applyAlignment="1" applyProtection="1">
      <alignment horizontal="center" vertical="center"/>
    </xf>
    <xf numFmtId="0" fontId="44" fillId="5" borderId="0" xfId="0" applyFont="1" applyFill="1" applyBorder="1" applyAlignment="1" applyProtection="1">
      <alignment horizontal="center" vertical="center"/>
    </xf>
    <xf numFmtId="0" fontId="53" fillId="5" borderId="0" xfId="0" applyFont="1" applyFill="1" applyBorder="1" applyAlignment="1" applyProtection="1">
      <alignment horizontal="center" vertical="center"/>
    </xf>
    <xf numFmtId="0" fontId="43" fillId="0" borderId="0" xfId="0" applyFont="1"/>
    <xf numFmtId="0" fontId="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 applyProtection="1">
      <alignment horizontal="left" wrapText="1"/>
    </xf>
    <xf numFmtId="0" fontId="44" fillId="5" borderId="0" xfId="0" applyFont="1" applyFill="1" applyBorder="1" applyAlignment="1" applyProtection="1">
      <alignment horizontal="center" vertical="center" wrapText="1"/>
    </xf>
    <xf numFmtId="0" fontId="46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7" fillId="6" borderId="4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22" fillId="6" borderId="1" xfId="0" applyFont="1" applyFill="1" applyBorder="1" applyAlignment="1" applyProtection="1">
      <alignment vertical="center"/>
    </xf>
    <xf numFmtId="0" fontId="3" fillId="5" borderId="0" xfId="0" applyFont="1" applyFill="1" applyBorder="1" applyAlignment="1">
      <alignment vertical="center" wrapText="1"/>
    </xf>
    <xf numFmtId="0" fontId="3" fillId="2" borderId="7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>
      <alignment horizontal="center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67" fillId="3" borderId="1" xfId="0" applyFont="1" applyFill="1" applyBorder="1" applyAlignment="1" applyProtection="1">
      <alignment horizontal="center" vertical="center"/>
      <protection locked="0"/>
    </xf>
    <xf numFmtId="0" fontId="67" fillId="2" borderId="1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44" fillId="2" borderId="4" xfId="0" applyFont="1" applyFill="1" applyBorder="1" applyAlignment="1" applyProtection="1">
      <alignment horizontal="left" vertical="center"/>
    </xf>
    <xf numFmtId="0" fontId="44" fillId="2" borderId="5" xfId="0" applyFont="1" applyFill="1" applyBorder="1" applyAlignment="1" applyProtection="1">
      <alignment horizontal="left" vertical="center"/>
    </xf>
    <xf numFmtId="0" fontId="44" fillId="2" borderId="6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10" fillId="2" borderId="49" xfId="0" applyFont="1" applyFill="1" applyBorder="1" applyAlignment="1">
      <alignment vertical="center" wrapText="1"/>
    </xf>
    <xf numFmtId="0" fontId="10" fillId="2" borderId="50" xfId="0" applyFont="1" applyFill="1" applyBorder="1" applyAlignment="1">
      <alignment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/>
    <xf numFmtId="0" fontId="7" fillId="6" borderId="4" xfId="0" applyFont="1" applyFill="1" applyBorder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18" fillId="5" borderId="0" xfId="0" applyFont="1" applyFill="1" applyBorder="1" applyAlignment="1" applyProtection="1">
      <alignment vertical="top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vertical="center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right"/>
    </xf>
    <xf numFmtId="0" fontId="38" fillId="0" borderId="0" xfId="0" applyNumberFormat="1" applyFont="1" applyFill="1" applyBorder="1"/>
    <xf numFmtId="0" fontId="39" fillId="0" borderId="0" xfId="0" applyNumberFormat="1" applyFont="1" applyFill="1" applyBorder="1" applyAlignment="1">
      <alignment horizontal="left" wrapText="1"/>
    </xf>
    <xf numFmtId="0" fontId="34" fillId="0" borderId="0" xfId="0" applyNumberFormat="1" applyFont="1" applyFill="1" applyBorder="1" applyAlignment="1">
      <alignment horizontal="right" wrapText="1"/>
    </xf>
    <xf numFmtId="0" fontId="40" fillId="0" borderId="0" xfId="0" applyNumberFormat="1" applyFont="1" applyFill="1" applyBorder="1" applyAlignment="1">
      <alignment horizontal="justify" wrapText="1"/>
    </xf>
    <xf numFmtId="0" fontId="34" fillId="0" borderId="0" xfId="0" applyNumberFormat="1" applyFont="1" applyFill="1" applyBorder="1" applyAlignment="1">
      <alignment horizontal="justify" wrapText="1"/>
    </xf>
    <xf numFmtId="0" fontId="38" fillId="0" borderId="0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wrapText="1"/>
    </xf>
    <xf numFmtId="0" fontId="34" fillId="0" borderId="0" xfId="0" applyNumberFormat="1" applyFont="1" applyFill="1" applyBorder="1" applyAlignment="1">
      <alignment wrapText="1"/>
    </xf>
    <xf numFmtId="0" fontId="41" fillId="0" borderId="0" xfId="0" applyNumberFormat="1" applyFont="1" applyFill="1" applyBorder="1" applyAlignment="1">
      <alignment wrapText="1"/>
    </xf>
    <xf numFmtId="0" fontId="38" fillId="0" borderId="0" xfId="0" applyNumberFormat="1" applyFont="1" applyFill="1" applyBorder="1" applyAlignment="1">
      <alignment wrapText="1"/>
    </xf>
    <xf numFmtId="0" fontId="0" fillId="0" borderId="0" xfId="0" applyFont="1" applyFill="1" applyBorder="1"/>
    <xf numFmtId="0" fontId="41" fillId="0" borderId="0" xfId="0" applyNumberFormat="1" applyFont="1" applyFill="1" applyBorder="1" applyAlignment="1">
      <alignment horizontal="justify" wrapText="1"/>
    </xf>
    <xf numFmtId="0" fontId="34" fillId="0" borderId="0" xfId="0" applyNumberFormat="1" applyFont="1" applyFill="1" applyBorder="1" applyAlignment="1">
      <alignment horizontal="justify"/>
    </xf>
    <xf numFmtId="0" fontId="34" fillId="0" borderId="0" xfId="0" applyFont="1" applyFill="1" applyBorder="1" applyAlignment="1">
      <alignment wrapText="1"/>
    </xf>
    <xf numFmtId="0" fontId="34" fillId="0" borderId="0" xfId="0" applyNumberFormat="1" applyFont="1" applyFill="1" applyBorder="1" applyAlignment="1">
      <alignment horizontal="left" wrapText="1"/>
    </xf>
    <xf numFmtId="0" fontId="68" fillId="0" borderId="0" xfId="0" applyNumberFormat="1" applyFont="1" applyFill="1" applyBorder="1" applyAlignment="1">
      <alignment horizontal="justify" wrapText="1"/>
    </xf>
    <xf numFmtId="0" fontId="27" fillId="0" borderId="0" xfId="0" applyFont="1" applyFill="1" applyBorder="1"/>
    <xf numFmtId="0" fontId="66" fillId="0" borderId="0" xfId="0" applyFont="1"/>
    <xf numFmtId="0" fontId="8" fillId="2" borderId="6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vertical="center"/>
    </xf>
    <xf numFmtId="0" fontId="44" fillId="5" borderId="4" xfId="0" applyFont="1" applyFill="1" applyBorder="1" applyAlignment="1" applyProtection="1">
      <alignment horizontal="center" vertical="center"/>
    </xf>
    <xf numFmtId="0" fontId="44" fillId="5" borderId="6" xfId="0" applyFont="1" applyFill="1" applyBorder="1" applyAlignment="1" applyProtection="1">
      <alignment horizontal="center" vertical="center"/>
    </xf>
    <xf numFmtId="0" fontId="7" fillId="6" borderId="38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9" fillId="5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 applyProtection="1">
      <alignment horizontal="left" vertical="center" wrapText="1"/>
    </xf>
    <xf numFmtId="0" fontId="44" fillId="5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4" fillId="0" borderId="1" xfId="0" applyFont="1" applyFill="1" applyBorder="1" applyAlignment="1" applyProtection="1">
      <alignment horizontal="center" vertical="center"/>
    </xf>
    <xf numFmtId="0" fontId="5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center"/>
    </xf>
    <xf numFmtId="0" fontId="19" fillId="5" borderId="0" xfId="0" applyFont="1" applyFill="1" applyAlignment="1"/>
    <xf numFmtId="0" fontId="1" fillId="0" borderId="27" xfId="0" applyFont="1" applyFill="1" applyBorder="1" applyAlignment="1" applyProtection="1">
      <alignment horizontal="left" vertical="top" wrapText="1"/>
      <protection locked="0"/>
    </xf>
    <xf numFmtId="0" fontId="0" fillId="0" borderId="28" xfId="0" applyFill="1" applyBorder="1" applyAlignment="1" applyProtection="1">
      <alignment horizontal="left" vertical="top" wrapText="1"/>
      <protection locked="0"/>
    </xf>
    <xf numFmtId="0" fontId="0" fillId="0" borderId="29" xfId="0" applyFill="1" applyBorder="1" applyAlignment="1" applyProtection="1">
      <alignment horizontal="left" vertical="top" wrapText="1"/>
      <protection locked="0"/>
    </xf>
    <xf numFmtId="0" fontId="0" fillId="0" borderId="30" xfId="0" applyFill="1" applyBorder="1" applyAlignment="1" applyProtection="1">
      <alignment horizontal="left" vertical="top" wrapText="1"/>
      <protection locked="0"/>
    </xf>
    <xf numFmtId="0" fontId="0" fillId="0" borderId="31" xfId="0" applyFill="1" applyBorder="1" applyAlignment="1" applyProtection="1">
      <alignment horizontal="left" vertical="top" wrapText="1"/>
      <protection locked="0"/>
    </xf>
    <xf numFmtId="0" fontId="0" fillId="0" borderId="32" xfId="0" applyFill="1" applyBorder="1" applyAlignment="1" applyProtection="1">
      <alignment horizontal="left" vertical="top" wrapText="1"/>
      <protection locked="0"/>
    </xf>
    <xf numFmtId="0" fontId="44" fillId="5" borderId="1" xfId="0" applyFont="1" applyFill="1" applyBorder="1" applyAlignment="1" applyProtection="1">
      <alignment horizontal="center" vertical="center" wrapText="1"/>
    </xf>
    <xf numFmtId="0" fontId="45" fillId="2" borderId="0" xfId="0" applyFont="1" applyFill="1" applyBorder="1" applyAlignment="1" applyProtection="1">
      <alignment horizontal="left" vertical="center"/>
    </xf>
    <xf numFmtId="0" fontId="34" fillId="0" borderId="0" xfId="0" applyFont="1"/>
    <xf numFmtId="0" fontId="34" fillId="0" borderId="0" xfId="0" applyFont="1" applyAlignment="1">
      <alignment horizontal="left"/>
    </xf>
    <xf numFmtId="0" fontId="0" fillId="0" borderId="0" xfId="0" applyAlignment="1">
      <alignment horizontal="left"/>
    </xf>
    <xf numFmtId="0" fontId="41" fillId="0" borderId="0" xfId="0" applyFont="1"/>
    <xf numFmtId="0" fontId="22" fillId="2" borderId="1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22" fillId="0" borderId="1" xfId="0" applyFont="1" applyFill="1" applyBorder="1" applyAlignment="1" applyProtection="1">
      <alignment vertical="center"/>
    </xf>
    <xf numFmtId="0" fontId="22" fillId="2" borderId="1" xfId="0" applyFont="1" applyFill="1" applyBorder="1" applyAlignment="1" applyProtection="1">
      <alignment horizontal="center" vertical="center" wrapText="1"/>
    </xf>
    <xf numFmtId="0" fontId="67" fillId="3" borderId="4" xfId="0" applyFont="1" applyFill="1" applyBorder="1" applyAlignment="1" applyProtection="1">
      <alignment horizontal="center" vertical="center"/>
      <protection locked="0"/>
    </xf>
    <xf numFmtId="0" fontId="67" fillId="3" borderId="6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>
      <alignment horizontal="center" vertical="center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justify" vertical="top" wrapText="1"/>
    </xf>
    <xf numFmtId="0" fontId="34" fillId="0" borderId="0" xfId="0" applyFont="1" applyAlignment="1">
      <alignment horizontal="justify" wrapText="1"/>
    </xf>
    <xf numFmtId="0" fontId="22" fillId="2" borderId="33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0" fillId="0" borderId="0" xfId="0" applyFont="1" applyAlignment="1">
      <alignment vertical="top"/>
    </xf>
    <xf numFmtId="0" fontId="20" fillId="2" borderId="0" xfId="0" applyFont="1" applyFill="1" applyBorder="1" applyAlignment="1" applyProtection="1">
      <alignment wrapText="1"/>
    </xf>
    <xf numFmtId="0" fontId="28" fillId="2" borderId="34" xfId="0" applyFont="1" applyFill="1" applyBorder="1" applyAlignment="1" applyProtection="1">
      <alignment horizontal="center" vertical="center"/>
    </xf>
    <xf numFmtId="0" fontId="23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8" fillId="2" borderId="0" xfId="0" applyFont="1" applyFill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ill="1" applyBorder="1" applyAlignment="1"/>
    <xf numFmtId="0" fontId="21" fillId="2" borderId="4" xfId="0" applyFont="1" applyFill="1" applyBorder="1" applyAlignment="1" applyProtection="1">
      <alignment horizontal="center" vertical="center"/>
    </xf>
    <xf numFmtId="0" fontId="21" fillId="2" borderId="5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49" fontId="27" fillId="0" borderId="4" xfId="0" applyNumberFormat="1" applyFont="1" applyFill="1" applyBorder="1" applyAlignment="1" applyProtection="1">
      <alignment horizontal="center"/>
      <protection locked="0"/>
    </xf>
    <xf numFmtId="49" fontId="27" fillId="0" borderId="5" xfId="0" applyNumberFormat="1" applyFont="1" applyFill="1" applyBorder="1" applyAlignment="1" applyProtection="1">
      <alignment horizontal="center"/>
      <protection locked="0"/>
    </xf>
    <xf numFmtId="49" fontId="27" fillId="0" borderId="6" xfId="0" applyNumberFormat="1" applyFont="1" applyFill="1" applyBorder="1" applyAlignment="1" applyProtection="1">
      <alignment horizontal="center"/>
      <protection locked="0"/>
    </xf>
    <xf numFmtId="0" fontId="21" fillId="3" borderId="4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0" fillId="2" borderId="0" xfId="0" applyFont="1" applyFill="1" applyAlignment="1">
      <alignment horizontal="right"/>
    </xf>
    <xf numFmtId="0" fontId="0" fillId="0" borderId="21" xfId="0" applyBorder="1" applyAlignment="1" applyProtection="1">
      <alignment horizontal="right"/>
    </xf>
    <xf numFmtId="0" fontId="31" fillId="2" borderId="0" xfId="0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0" fontId="7" fillId="3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49" fontId="0" fillId="2" borderId="0" xfId="0" applyNumberFormat="1" applyFont="1" applyFill="1" applyBorder="1" applyAlignment="1" applyProtection="1">
      <protection locked="0"/>
    </xf>
    <xf numFmtId="0" fontId="7" fillId="2" borderId="0" xfId="0" applyFont="1" applyFill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7" fillId="5" borderId="0" xfId="0" applyFont="1" applyFill="1" applyBorder="1" applyAlignment="1" applyProtection="1">
      <alignment horizontal="center" vertical="center" wrapText="1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7" fillId="2" borderId="51" xfId="0" applyFont="1" applyFill="1" applyBorder="1" applyAlignment="1" applyProtection="1">
      <alignment horizontal="center" vertical="center" wrapText="1"/>
    </xf>
    <xf numFmtId="0" fontId="7" fillId="2" borderId="52" xfId="0" applyFont="1" applyFill="1" applyBorder="1" applyAlignment="1" applyProtection="1">
      <alignment horizontal="center" vertical="center" wrapText="1"/>
    </xf>
    <xf numFmtId="0" fontId="7" fillId="2" borderId="53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3" borderId="45" xfId="0" applyFont="1" applyFill="1" applyBorder="1" applyAlignment="1" applyProtection="1">
      <alignment horizontal="left" vertical="center"/>
    </xf>
    <xf numFmtId="0" fontId="0" fillId="0" borderId="45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</xf>
    <xf numFmtId="0" fontId="48" fillId="6" borderId="4" xfId="0" applyFont="1" applyFill="1" applyBorder="1" applyAlignment="1" applyProtection="1">
      <alignment horizontal="center" vertical="center"/>
      <protection locked="0"/>
    </xf>
    <xf numFmtId="0" fontId="48" fillId="6" borderId="5" xfId="0" applyFont="1" applyFill="1" applyBorder="1" applyAlignment="1" applyProtection="1">
      <alignment horizontal="center" vertical="center"/>
      <protection locked="0"/>
    </xf>
    <xf numFmtId="0" fontId="48" fillId="6" borderId="6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</xf>
    <xf numFmtId="0" fontId="8" fillId="2" borderId="47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5" borderId="0" xfId="0" applyFont="1" applyFill="1" applyBorder="1" applyAlignment="1" applyProtection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24" xfId="0" applyFont="1" applyFill="1" applyBorder="1" applyAlignment="1" applyProtection="1">
      <alignment horizontal="center" vertical="center" wrapText="1"/>
    </xf>
    <xf numFmtId="0" fontId="8" fillId="5" borderId="25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left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7" xfId="0" applyFont="1" applyFill="1" applyBorder="1" applyAlignment="1" applyProtection="1">
      <alignment horizontal="center" vertical="center" wrapText="1"/>
    </xf>
    <xf numFmtId="0" fontId="8" fillId="5" borderId="33" xfId="0" applyFont="1" applyFill="1" applyBorder="1" applyAlignment="1" applyProtection="1">
      <alignment horizontal="left" vertical="center" wrapText="1"/>
    </xf>
    <xf numFmtId="0" fontId="8" fillId="5" borderId="43" xfId="0" applyFont="1" applyFill="1" applyBorder="1" applyAlignment="1" applyProtection="1">
      <alignment horizontal="left" vertical="center" wrapText="1"/>
    </xf>
    <xf numFmtId="0" fontId="8" fillId="5" borderId="7" xfId="0" applyFont="1" applyFill="1" applyBorder="1" applyAlignment="1" applyProtection="1">
      <alignment horizontal="left" vertical="center" wrapText="1"/>
    </xf>
    <xf numFmtId="0" fontId="8" fillId="5" borderId="54" xfId="0" applyFont="1" applyFill="1" applyBorder="1" applyAlignment="1" applyProtection="1">
      <alignment horizontal="center" vertical="center"/>
    </xf>
    <xf numFmtId="0" fontId="8" fillId="5" borderId="72" xfId="0" applyFont="1" applyFill="1" applyBorder="1" applyAlignment="1" applyProtection="1">
      <alignment horizontal="center" vertical="center" wrapText="1"/>
    </xf>
    <xf numFmtId="0" fontId="8" fillId="5" borderId="7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8" fillId="5" borderId="43" xfId="0" applyFont="1" applyFill="1" applyBorder="1" applyAlignment="1" applyProtection="1">
      <alignment horizontal="center" vertical="center" wrapText="1"/>
    </xf>
    <xf numFmtId="0" fontId="8" fillId="2" borderId="39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/>
    </xf>
    <xf numFmtId="0" fontId="22" fillId="2" borderId="6" xfId="0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  <xf numFmtId="0" fontId="7" fillId="5" borderId="6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</xf>
    <xf numFmtId="0" fontId="22" fillId="2" borderId="5" xfId="0" applyFont="1" applyFill="1" applyBorder="1" applyAlignment="1" applyProtection="1">
      <alignment horizontal="center" vertical="center"/>
    </xf>
    <xf numFmtId="0" fontId="22" fillId="2" borderId="33" xfId="0" applyFont="1" applyFill="1" applyBorder="1" applyAlignment="1" applyProtection="1">
      <alignment horizontal="center" vertical="center" wrapText="1"/>
    </xf>
    <xf numFmtId="0" fontId="22" fillId="2" borderId="43" xfId="0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24" xfId="0" applyFont="1" applyFill="1" applyBorder="1" applyAlignment="1" applyProtection="1">
      <alignment horizontal="center" vertical="center" wrapText="1"/>
    </xf>
    <xf numFmtId="0" fontId="22" fillId="2" borderId="47" xfId="0" applyFont="1" applyFill="1" applyBorder="1" applyAlignment="1" applyProtection="1">
      <alignment horizontal="center" vertical="center" wrapText="1"/>
    </xf>
    <xf numFmtId="0" fontId="22" fillId="2" borderId="25" xfId="0" applyFont="1" applyFill="1" applyBorder="1" applyAlignment="1" applyProtection="1">
      <alignment horizontal="center" vertical="center" wrapText="1"/>
    </xf>
    <xf numFmtId="0" fontId="22" fillId="2" borderId="39" xfId="0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21" fillId="5" borderId="33" xfId="0" applyFont="1" applyFill="1" applyBorder="1" applyAlignment="1" applyProtection="1">
      <alignment horizontal="center" vertical="center" wrapText="1"/>
    </xf>
    <xf numFmtId="0" fontId="21" fillId="5" borderId="7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left" vertical="center" wrapText="1"/>
    </xf>
    <xf numFmtId="0" fontId="21" fillId="2" borderId="6" xfId="0" applyFont="1" applyFill="1" applyBorder="1" applyAlignment="1" applyProtection="1">
      <alignment horizontal="left" vertical="center" wrapText="1"/>
    </xf>
    <xf numFmtId="0" fontId="7" fillId="6" borderId="4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left" vertical="center" wrapText="1"/>
    </xf>
    <xf numFmtId="0" fontId="22" fillId="2" borderId="6" xfId="0" applyFont="1" applyFill="1" applyBorder="1" applyAlignment="1" applyProtection="1">
      <alignment horizontal="left" vertical="center" wrapText="1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55" xfId="0" applyFont="1" applyFill="1" applyBorder="1" applyAlignment="1" applyProtection="1">
      <alignment horizontal="center" vertical="center" wrapText="1"/>
    </xf>
    <xf numFmtId="0" fontId="22" fillId="2" borderId="26" xfId="0" applyFont="1" applyFill="1" applyBorder="1" applyAlignment="1" applyProtection="1">
      <alignment horizontal="center" vertical="center" wrapText="1"/>
    </xf>
    <xf numFmtId="0" fontId="22" fillId="2" borderId="56" xfId="0" applyFont="1" applyFill="1" applyBorder="1" applyAlignment="1" applyProtection="1">
      <alignment horizontal="center" vertical="center" wrapText="1"/>
    </xf>
    <xf numFmtId="0" fontId="7" fillId="6" borderId="54" xfId="0" applyFont="1" applyFill="1" applyBorder="1" applyAlignment="1" applyProtection="1">
      <alignment horizontal="center" vertical="center"/>
    </xf>
    <xf numFmtId="0" fontId="22" fillId="2" borderId="54" xfId="0" applyFont="1" applyFill="1" applyBorder="1" applyAlignment="1" applyProtection="1">
      <alignment horizontal="center" vertical="center"/>
    </xf>
    <xf numFmtId="0" fontId="22" fillId="2" borderId="21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47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left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7" fillId="6" borderId="54" xfId="0" applyFont="1" applyFill="1" applyBorder="1" applyAlignment="1" applyProtection="1">
      <alignment horizontal="center" vertical="center" wrapText="1"/>
    </xf>
    <xf numFmtId="0" fontId="22" fillId="2" borderId="54" xfId="0" applyFont="1" applyFill="1" applyBorder="1" applyAlignment="1" applyProtection="1">
      <alignment horizontal="center" vertical="center" wrapText="1"/>
    </xf>
    <xf numFmtId="0" fontId="69" fillId="5" borderId="4" xfId="0" applyFont="1" applyFill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1" fillId="2" borderId="24" xfId="0" applyFont="1" applyFill="1" applyBorder="1" applyAlignment="1" applyProtection="1">
      <alignment horizontal="center" vertical="center" wrapText="1"/>
    </xf>
    <xf numFmtId="0" fontId="21" fillId="2" borderId="47" xfId="0" applyFont="1" applyFill="1" applyBorder="1" applyAlignment="1" applyProtection="1">
      <alignment horizontal="center" vertical="center" wrapText="1"/>
    </xf>
    <xf numFmtId="0" fontId="21" fillId="2" borderId="25" xfId="0" applyFont="1" applyFill="1" applyBorder="1" applyAlignment="1" applyProtection="1">
      <alignment horizontal="center" vertical="center" wrapText="1"/>
    </xf>
    <xf numFmtId="0" fontId="21" fillId="2" borderId="39" xfId="0" applyFont="1" applyFill="1" applyBorder="1" applyAlignment="1" applyProtection="1">
      <alignment horizontal="center" vertical="center" wrapText="1"/>
    </xf>
    <xf numFmtId="0" fontId="50" fillId="2" borderId="4" xfId="0" applyFont="1" applyFill="1" applyBorder="1" applyAlignment="1" applyProtection="1">
      <alignment horizontal="left" vertical="center" wrapText="1"/>
    </xf>
    <xf numFmtId="0" fontId="50" fillId="2" borderId="6" xfId="0" applyFont="1" applyFill="1" applyBorder="1" applyAlignment="1" applyProtection="1">
      <alignment horizontal="left" vertical="center" wrapText="1"/>
    </xf>
    <xf numFmtId="0" fontId="69" fillId="2" borderId="4" xfId="0" applyFont="1" applyFill="1" applyBorder="1" applyAlignment="1">
      <alignment horizontal="left" vertical="center" wrapText="1"/>
    </xf>
    <xf numFmtId="0" fontId="69" fillId="2" borderId="6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6" borderId="54" xfId="0" applyFont="1" applyFill="1" applyBorder="1" applyAlignment="1" applyProtection="1">
      <alignment horizontal="center" vertical="center"/>
      <protection locked="0"/>
    </xf>
    <xf numFmtId="0" fontId="56" fillId="2" borderId="0" xfId="0" applyFont="1" applyFill="1" applyBorder="1" applyAlignment="1" applyProtection="1">
      <alignment horizontal="left"/>
    </xf>
    <xf numFmtId="0" fontId="66" fillId="0" borderId="0" xfId="0" applyFont="1" applyBorder="1" applyAlignment="1">
      <alignment horizontal="left"/>
    </xf>
    <xf numFmtId="0" fontId="44" fillId="2" borderId="4" xfId="0" applyFont="1" applyFill="1" applyBorder="1" applyAlignment="1" applyProtection="1">
      <alignment horizontal="left" vertical="center" wrapText="1"/>
    </xf>
    <xf numFmtId="0" fontId="44" fillId="2" borderId="6" xfId="0" applyFont="1" applyFill="1" applyBorder="1" applyAlignment="1" applyProtection="1">
      <alignment horizontal="left" vertical="center" wrapText="1"/>
    </xf>
    <xf numFmtId="0" fontId="44" fillId="5" borderId="4" xfId="0" applyFont="1" applyFill="1" applyBorder="1" applyAlignment="1" applyProtection="1">
      <alignment horizontal="center" vertical="center"/>
    </xf>
    <xf numFmtId="0" fontId="44" fillId="5" borderId="6" xfId="0" applyFont="1" applyFill="1" applyBorder="1" applyAlignment="1" applyProtection="1">
      <alignment horizontal="center" vertical="center"/>
    </xf>
    <xf numFmtId="0" fontId="44" fillId="2" borderId="4" xfId="0" applyFont="1" applyFill="1" applyBorder="1" applyAlignment="1" applyProtection="1">
      <alignment horizontal="center" vertical="center" wrapText="1"/>
    </xf>
    <xf numFmtId="0" fontId="44" fillId="2" borderId="6" xfId="0" applyFont="1" applyFill="1" applyBorder="1" applyAlignment="1" applyProtection="1">
      <alignment horizontal="center" vertical="center" wrapText="1"/>
    </xf>
    <xf numFmtId="0" fontId="44" fillId="2" borderId="5" xfId="0" applyFont="1" applyFill="1" applyBorder="1" applyAlignment="1" applyProtection="1">
      <alignment horizontal="left" vertical="center" wrapText="1"/>
    </xf>
    <xf numFmtId="0" fontId="3" fillId="5" borderId="4" xfId="0" applyFont="1" applyFill="1" applyBorder="1" applyAlignment="1" applyProtection="1">
      <alignment horizontal="left" vertical="center" wrapText="1"/>
    </xf>
    <xf numFmtId="0" fontId="3" fillId="5" borderId="5" xfId="0" applyFont="1" applyFill="1" applyBorder="1" applyAlignment="1" applyProtection="1">
      <alignment horizontal="left" vertical="center" wrapText="1"/>
    </xf>
    <xf numFmtId="0" fontId="3" fillId="5" borderId="6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44" fillId="2" borderId="4" xfId="0" applyFont="1" applyFill="1" applyBorder="1" applyAlignment="1" applyProtection="1">
      <alignment horizontal="left" vertical="center"/>
    </xf>
    <xf numFmtId="0" fontId="44" fillId="2" borderId="5" xfId="0" applyFont="1" applyFill="1" applyBorder="1" applyAlignment="1" applyProtection="1">
      <alignment horizontal="left" vertical="center"/>
    </xf>
    <xf numFmtId="0" fontId="44" fillId="2" borderId="6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43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wrapText="1"/>
    </xf>
    <xf numFmtId="0" fontId="44" fillId="2" borderId="24" xfId="0" applyFont="1" applyFill="1" applyBorder="1" applyAlignment="1" applyProtection="1">
      <alignment horizontal="center" vertical="center" wrapText="1"/>
    </xf>
    <xf numFmtId="0" fontId="44" fillId="2" borderId="47" xfId="0" applyFont="1" applyFill="1" applyBorder="1" applyAlignment="1" applyProtection="1">
      <alignment horizontal="center" vertical="center" wrapText="1"/>
    </xf>
    <xf numFmtId="0" fontId="44" fillId="2" borderId="25" xfId="0" applyFont="1" applyFill="1" applyBorder="1" applyAlignment="1" applyProtection="1">
      <alignment horizontal="center" vertical="center" wrapText="1"/>
    </xf>
    <xf numFmtId="0" fontId="44" fillId="2" borderId="39" xfId="0" applyFont="1" applyFill="1" applyBorder="1" applyAlignment="1" applyProtection="1">
      <alignment horizontal="center" vertical="center" wrapText="1"/>
    </xf>
    <xf numFmtId="0" fontId="44" fillId="2" borderId="33" xfId="0" applyFont="1" applyFill="1" applyBorder="1" applyAlignment="1" applyProtection="1">
      <alignment horizontal="center" vertical="center" wrapText="1"/>
    </xf>
    <xf numFmtId="0" fontId="44" fillId="2" borderId="7" xfId="0" applyFont="1" applyFill="1" applyBorder="1" applyAlignment="1" applyProtection="1">
      <alignment horizontal="center" vertical="center" wrapText="1"/>
    </xf>
    <xf numFmtId="0" fontId="52" fillId="3" borderId="4" xfId="0" applyFont="1" applyFill="1" applyBorder="1" applyAlignment="1" applyProtection="1">
      <alignment horizontal="center" vertical="center" wrapText="1"/>
      <protection locked="0"/>
    </xf>
    <xf numFmtId="0" fontId="52" fillId="3" borderId="6" xfId="0" applyFont="1" applyFill="1" applyBorder="1" applyAlignment="1" applyProtection="1">
      <alignment horizontal="center" vertical="center" wrapText="1"/>
      <protection locked="0"/>
    </xf>
    <xf numFmtId="0" fontId="44" fillId="6" borderId="4" xfId="0" applyFont="1" applyFill="1" applyBorder="1" applyAlignment="1" applyProtection="1">
      <alignment horizontal="center" vertical="center"/>
    </xf>
    <xf numFmtId="0" fontId="44" fillId="6" borderId="6" xfId="0" applyFont="1" applyFill="1" applyBorder="1" applyAlignment="1" applyProtection="1">
      <alignment horizontal="center" vertical="center"/>
    </xf>
    <xf numFmtId="0" fontId="44" fillId="5" borderId="1" xfId="0" applyFont="1" applyFill="1" applyBorder="1" applyAlignment="1" applyProtection="1">
      <alignment horizontal="center" vertical="center" wrapText="1"/>
    </xf>
    <xf numFmtId="0" fontId="44" fillId="5" borderId="5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9" fillId="5" borderId="33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47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 applyProtection="1">
      <alignment horizontal="center" vertical="center"/>
    </xf>
    <xf numFmtId="0" fontId="53" fillId="0" borderId="6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44" fillId="2" borderId="6" xfId="0" applyFont="1" applyFill="1" applyBorder="1" applyAlignment="1">
      <alignment horizontal="left" vertical="center" wrapText="1"/>
    </xf>
    <xf numFmtId="0" fontId="44" fillId="2" borderId="33" xfId="0" applyFont="1" applyFill="1" applyBorder="1" applyAlignment="1">
      <alignment horizontal="left" vertical="center"/>
    </xf>
    <xf numFmtId="0" fontId="44" fillId="2" borderId="43" xfId="0" applyFont="1" applyFill="1" applyBorder="1" applyAlignment="1">
      <alignment horizontal="left" vertical="center"/>
    </xf>
    <xf numFmtId="0" fontId="44" fillId="2" borderId="7" xfId="0" applyFont="1" applyFill="1" applyBorder="1" applyAlignment="1">
      <alignment horizontal="left" vertical="center"/>
    </xf>
    <xf numFmtId="0" fontId="44" fillId="2" borderId="4" xfId="0" applyFont="1" applyFill="1" applyBorder="1" applyAlignment="1">
      <alignment vertical="center" wrapText="1"/>
    </xf>
    <xf numFmtId="0" fontId="44" fillId="2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4" fillId="5" borderId="4" xfId="0" applyFont="1" applyFill="1" applyBorder="1" applyAlignment="1">
      <alignment vertical="center" wrapText="1"/>
    </xf>
    <xf numFmtId="0" fontId="44" fillId="2" borderId="4" xfId="0" applyFont="1" applyFill="1" applyBorder="1" applyAlignment="1">
      <alignment vertical="center"/>
    </xf>
    <xf numFmtId="0" fontId="44" fillId="2" borderId="5" xfId="0" applyFont="1" applyFill="1" applyBorder="1" applyAlignment="1">
      <alignment vertical="center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28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 applyProtection="1">
      <alignment vertical="top" wrapText="1"/>
      <protection locked="0"/>
    </xf>
    <xf numFmtId="0" fontId="3" fillId="0" borderId="57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58" xfId="0" applyFont="1" applyBorder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vertical="top" wrapText="1"/>
      <protection locked="0"/>
    </xf>
    <xf numFmtId="0" fontId="3" fillId="0" borderId="31" xfId="0" applyFont="1" applyBorder="1" applyAlignment="1" applyProtection="1">
      <alignment vertical="top" wrapText="1"/>
      <protection locked="0"/>
    </xf>
    <xf numFmtId="0" fontId="3" fillId="0" borderId="32" xfId="0" applyFont="1" applyBorder="1" applyAlignment="1" applyProtection="1">
      <alignment vertical="top" wrapText="1"/>
      <protection locked="0"/>
    </xf>
    <xf numFmtId="0" fontId="3" fillId="2" borderId="33" xfId="0" applyFont="1" applyFill="1" applyBorder="1" applyAlignment="1" applyProtection="1">
      <alignment horizontal="left" vertical="center"/>
    </xf>
    <xf numFmtId="0" fontId="3" fillId="2" borderId="43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44" fillId="2" borderId="4" xfId="0" applyFont="1" applyFill="1" applyBorder="1" applyAlignment="1" applyProtection="1">
      <alignment vertical="center"/>
    </xf>
    <xf numFmtId="0" fontId="44" fillId="2" borderId="5" xfId="0" applyFont="1" applyFill="1" applyBorder="1" applyAlignment="1" applyProtection="1">
      <alignment vertical="center"/>
    </xf>
    <xf numFmtId="0" fontId="10" fillId="2" borderId="59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0" fontId="10" fillId="2" borderId="47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9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40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46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59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0" fillId="2" borderId="2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64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6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vertical="center" wrapText="1"/>
    </xf>
    <xf numFmtId="0" fontId="0" fillId="0" borderId="50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0" fillId="2" borderId="67" xfId="0" applyFont="1" applyFill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0" fillId="2" borderId="50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0" fillId="0" borderId="66" xfId="0" applyFont="1" applyBorder="1" applyAlignment="1">
      <alignment vertical="center" wrapText="1"/>
    </xf>
    <xf numFmtId="0" fontId="3" fillId="0" borderId="27" xfId="0" applyFont="1" applyFill="1" applyBorder="1" applyAlignment="1" applyProtection="1">
      <alignment horizontal="left" vertical="top" wrapText="1"/>
      <protection locked="0"/>
    </xf>
    <xf numFmtId="0" fontId="18" fillId="0" borderId="28" xfId="0" applyFont="1" applyFill="1" applyBorder="1" applyAlignment="1" applyProtection="1">
      <alignment vertical="top" wrapText="1"/>
      <protection locked="0"/>
    </xf>
    <xf numFmtId="0" fontId="18" fillId="0" borderId="29" xfId="0" applyFont="1" applyFill="1" applyBorder="1" applyAlignment="1" applyProtection="1">
      <alignment vertical="top" wrapText="1"/>
      <protection locked="0"/>
    </xf>
    <xf numFmtId="0" fontId="18" fillId="0" borderId="30" xfId="0" applyFont="1" applyFill="1" applyBorder="1" applyAlignment="1" applyProtection="1">
      <alignment vertical="top" wrapText="1"/>
      <protection locked="0"/>
    </xf>
    <xf numFmtId="0" fontId="18" fillId="0" borderId="31" xfId="0" applyFont="1" applyFill="1" applyBorder="1" applyAlignment="1" applyProtection="1">
      <alignment vertical="top" wrapText="1"/>
      <protection locked="0"/>
    </xf>
    <xf numFmtId="0" fontId="18" fillId="0" borderId="32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0" fillId="3" borderId="0" xfId="0" applyFill="1" applyBorder="1" applyAlignment="1" applyProtection="1">
      <alignment vertical="center" wrapText="1"/>
      <protection locked="0"/>
    </xf>
    <xf numFmtId="0" fontId="10" fillId="2" borderId="47" xfId="0" applyFont="1" applyFill="1" applyBorder="1" applyAlignment="1">
      <alignment vertical="center" wrapText="1"/>
    </xf>
    <xf numFmtId="0" fontId="10" fillId="2" borderId="48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10" fillId="2" borderId="49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10" fillId="2" borderId="66" xfId="0" applyFont="1" applyFill="1" applyBorder="1" applyAlignment="1">
      <alignment horizontal="left" vertical="center" wrapText="1"/>
    </xf>
    <xf numFmtId="0" fontId="10" fillId="2" borderId="69" xfId="0" applyFont="1" applyFill="1" applyBorder="1" applyAlignment="1">
      <alignment vertical="center" wrapText="1"/>
    </xf>
    <xf numFmtId="0" fontId="10" fillId="2" borderId="70" xfId="0" applyFont="1" applyFill="1" applyBorder="1" applyAlignment="1">
      <alignment vertical="center"/>
    </xf>
    <xf numFmtId="0" fontId="10" fillId="2" borderId="71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 wrapText="1"/>
    </xf>
    <xf numFmtId="0" fontId="10" fillId="2" borderId="59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vertical="center" wrapText="1"/>
    </xf>
    <xf numFmtId="0" fontId="8" fillId="2" borderId="6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0" fillId="5" borderId="24" xfId="0" applyFont="1" applyFill="1" applyBorder="1" applyAlignment="1" applyProtection="1">
      <alignment horizontal="left" vertical="top" wrapText="1"/>
    </xf>
    <xf numFmtId="0" fontId="10" fillId="5" borderId="47" xfId="0" applyFont="1" applyFill="1" applyBorder="1" applyAlignment="1" applyProtection="1">
      <alignment horizontal="left" vertical="top" wrapText="1"/>
    </xf>
    <xf numFmtId="0" fontId="10" fillId="5" borderId="20" xfId="0" applyFont="1" applyFill="1" applyBorder="1" applyAlignment="1" applyProtection="1">
      <alignment horizontal="left" vertical="top" wrapText="1"/>
    </xf>
    <xf numFmtId="0" fontId="10" fillId="5" borderId="21" xfId="0" applyFont="1" applyFill="1" applyBorder="1" applyAlignment="1" applyProtection="1">
      <alignment horizontal="left" vertical="top" wrapText="1"/>
    </xf>
    <xf numFmtId="0" fontId="10" fillId="5" borderId="25" xfId="0" applyFont="1" applyFill="1" applyBorder="1" applyAlignment="1" applyProtection="1">
      <alignment horizontal="left" vertical="top" wrapText="1"/>
    </xf>
    <xf numFmtId="0" fontId="10" fillId="5" borderId="39" xfId="0" applyFont="1" applyFill="1" applyBorder="1" applyAlignment="1" applyProtection="1">
      <alignment horizontal="left" vertical="top" wrapText="1"/>
    </xf>
    <xf numFmtId="0" fontId="63" fillId="5" borderId="24" xfId="0" applyFont="1" applyFill="1" applyBorder="1" applyAlignment="1" applyProtection="1">
      <alignment horizontal="left" vertical="top" wrapText="1"/>
    </xf>
    <xf numFmtId="0" fontId="62" fillId="5" borderId="47" xfId="0" applyFont="1" applyFill="1" applyBorder="1" applyAlignment="1" applyProtection="1">
      <alignment horizontal="left" vertical="top" wrapText="1"/>
    </xf>
    <xf numFmtId="0" fontId="62" fillId="5" borderId="25" xfId="0" applyFont="1" applyFill="1" applyBorder="1" applyAlignment="1" applyProtection="1">
      <alignment horizontal="left" vertical="top" wrapText="1"/>
    </xf>
    <xf numFmtId="0" fontId="62" fillId="5" borderId="39" xfId="0" applyFont="1" applyFill="1" applyBorder="1" applyAlignment="1" applyProtection="1">
      <alignment horizontal="left" vertical="top" wrapText="1"/>
    </xf>
    <xf numFmtId="0" fontId="3" fillId="5" borderId="24" xfId="0" applyFont="1" applyFill="1" applyBorder="1" applyAlignment="1" applyProtection="1">
      <alignment horizontal="left" vertical="top" wrapText="1"/>
    </xf>
    <xf numFmtId="0" fontId="4" fillId="5" borderId="47" xfId="0" applyFont="1" applyFill="1" applyBorder="1" applyAlignment="1" applyProtection="1">
      <alignment horizontal="left" vertical="top" wrapText="1"/>
    </xf>
    <xf numFmtId="0" fontId="4" fillId="5" borderId="25" xfId="0" applyFont="1" applyFill="1" applyBorder="1" applyAlignment="1" applyProtection="1">
      <alignment horizontal="left" vertical="top" wrapText="1"/>
    </xf>
    <xf numFmtId="0" fontId="4" fillId="5" borderId="39" xfId="0" applyFont="1" applyFill="1" applyBorder="1" applyAlignment="1" applyProtection="1">
      <alignment horizontal="left" vertical="top" wrapText="1"/>
    </xf>
    <xf numFmtId="0" fontId="64" fillId="5" borderId="24" xfId="0" applyFont="1" applyFill="1" applyBorder="1" applyAlignment="1" applyProtection="1">
      <alignment horizontal="left" vertical="top" wrapText="1"/>
    </xf>
    <xf numFmtId="0" fontId="25" fillId="5" borderId="47" xfId="0" applyFont="1" applyFill="1" applyBorder="1" applyAlignment="1" applyProtection="1">
      <alignment horizontal="left" vertical="top" wrapText="1"/>
    </xf>
    <xf numFmtId="0" fontId="25" fillId="5" borderId="20" xfId="0" applyFont="1" applyFill="1" applyBorder="1" applyAlignment="1" applyProtection="1">
      <alignment horizontal="left" vertical="top" wrapText="1"/>
    </xf>
    <xf numFmtId="0" fontId="25" fillId="5" borderId="21" xfId="0" applyFont="1" applyFill="1" applyBorder="1" applyAlignment="1" applyProtection="1">
      <alignment horizontal="left" vertical="top" wrapText="1"/>
    </xf>
    <xf numFmtId="0" fontId="25" fillId="5" borderId="25" xfId="0" applyFont="1" applyFill="1" applyBorder="1" applyAlignment="1" applyProtection="1">
      <alignment horizontal="left" vertical="top" wrapText="1"/>
    </xf>
    <xf numFmtId="0" fontId="25" fillId="5" borderId="39" xfId="0" applyFont="1" applyFill="1" applyBorder="1" applyAlignment="1" applyProtection="1">
      <alignment horizontal="left" vertical="top" wrapText="1"/>
    </xf>
    <xf numFmtId="0" fontId="3" fillId="5" borderId="0" xfId="0" applyFont="1" applyFill="1" applyBorder="1" applyAlignment="1" applyProtection="1">
      <alignment horizontal="left" vertical="top" wrapText="1"/>
    </xf>
    <xf numFmtId="49" fontId="3" fillId="5" borderId="24" xfId="0" applyNumberFormat="1" applyFont="1" applyFill="1" applyBorder="1" applyAlignment="1" applyProtection="1">
      <alignment horizontal="left" vertical="top" wrapText="1"/>
    </xf>
    <xf numFmtId="49" fontId="3" fillId="5" borderId="47" xfId="0" applyNumberFormat="1" applyFont="1" applyFill="1" applyBorder="1" applyAlignment="1" applyProtection="1">
      <alignment horizontal="left" vertical="top" wrapText="1"/>
    </xf>
    <xf numFmtId="49" fontId="3" fillId="5" borderId="20" xfId="0" applyNumberFormat="1" applyFont="1" applyFill="1" applyBorder="1" applyAlignment="1" applyProtection="1">
      <alignment horizontal="left" vertical="top" wrapText="1"/>
    </xf>
    <xf numFmtId="49" fontId="3" fillId="5" borderId="21" xfId="0" applyNumberFormat="1" applyFont="1" applyFill="1" applyBorder="1" applyAlignment="1" applyProtection="1">
      <alignment horizontal="left" vertical="top" wrapText="1"/>
    </xf>
    <xf numFmtId="49" fontId="3" fillId="5" borderId="25" xfId="0" applyNumberFormat="1" applyFont="1" applyFill="1" applyBorder="1" applyAlignment="1" applyProtection="1">
      <alignment horizontal="left" vertical="top" wrapText="1"/>
    </xf>
    <xf numFmtId="49" fontId="3" fillId="5" borderId="39" xfId="0" applyNumberFormat="1" applyFont="1" applyFill="1" applyBorder="1" applyAlignment="1" applyProtection="1">
      <alignment horizontal="left" vertical="top" wrapText="1"/>
    </xf>
    <xf numFmtId="0" fontId="3" fillId="5" borderId="24" xfId="0" applyFont="1" applyFill="1" applyBorder="1" applyAlignment="1" applyProtection="1">
      <alignment horizontal="center" vertical="top" wrapText="1"/>
    </xf>
    <xf numFmtId="0" fontId="3" fillId="5" borderId="47" xfId="0" applyFont="1" applyFill="1" applyBorder="1" applyAlignment="1" applyProtection="1">
      <alignment horizontal="center" vertical="top" wrapText="1"/>
    </xf>
    <xf numFmtId="0" fontId="3" fillId="5" borderId="25" xfId="0" applyFont="1" applyFill="1" applyBorder="1" applyAlignment="1" applyProtection="1">
      <alignment horizontal="center" vertical="top" wrapText="1"/>
    </xf>
    <xf numFmtId="0" fontId="3" fillId="5" borderId="39" xfId="0" applyFont="1" applyFill="1" applyBorder="1" applyAlignment="1" applyProtection="1">
      <alignment horizontal="center" vertical="top" wrapText="1"/>
    </xf>
    <xf numFmtId="0" fontId="67" fillId="3" borderId="4" xfId="0" applyFont="1" applyFill="1" applyBorder="1" applyAlignment="1" applyProtection="1">
      <alignment horizontal="center" vertical="center"/>
      <protection locked="0"/>
    </xf>
    <xf numFmtId="0" fontId="67" fillId="3" borderId="6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7" fillId="2" borderId="4" xfId="0" applyFont="1" applyFill="1" applyBorder="1" applyAlignment="1" applyProtection="1">
      <alignment horizontal="center" vertical="center"/>
    </xf>
    <xf numFmtId="0" fontId="67" fillId="2" borderId="6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7" fillId="2" borderId="33" xfId="0" applyFont="1" applyFill="1" applyBorder="1" applyAlignment="1" applyProtection="1">
      <alignment horizontal="center" vertical="center" wrapText="1"/>
    </xf>
    <xf numFmtId="0" fontId="17" fillId="2" borderId="43" xfId="0" applyFont="1" applyFill="1" applyBorder="1" applyAlignment="1" applyProtection="1">
      <alignment horizontal="center" vertical="center" wrapText="1"/>
    </xf>
    <xf numFmtId="0" fontId="17" fillId="2" borderId="7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left" vertical="top" wrapText="1"/>
      <protection locked="0"/>
    </xf>
    <xf numFmtId="0" fontId="3" fillId="3" borderId="35" xfId="0" applyFont="1" applyFill="1" applyBorder="1" applyAlignment="1" applyProtection="1">
      <alignment horizontal="left" vertical="top" wrapText="1"/>
      <protection locked="0"/>
    </xf>
    <xf numFmtId="0" fontId="0" fillId="3" borderId="35" xfId="0" applyFill="1" applyBorder="1" applyAlignment="1" applyProtection="1">
      <alignment horizontal="left" vertical="top" wrapText="1"/>
      <protection locked="0"/>
    </xf>
    <xf numFmtId="0" fontId="0" fillId="3" borderId="36" xfId="0" applyFill="1" applyBorder="1" applyAlignment="1" applyProtection="1">
      <alignment horizontal="left"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/>
    </xf>
    <xf numFmtId="0" fontId="17" fillId="2" borderId="4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17" fillId="2" borderId="24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7" fillId="2" borderId="2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7" fillId="2" borderId="4" xfId="0" applyFont="1" applyFill="1" applyBorder="1" applyAlignment="1" applyProtection="1">
      <alignment wrapText="1"/>
    </xf>
    <xf numFmtId="0" fontId="17" fillId="2" borderId="5" xfId="0" applyFont="1" applyFill="1" applyBorder="1" applyAlignment="1" applyProtection="1">
      <alignment wrapText="1"/>
    </xf>
    <xf numFmtId="0" fontId="17" fillId="2" borderId="6" xfId="0" applyFont="1" applyFill="1" applyBorder="1" applyAlignment="1" applyProtection="1">
      <alignment wrapText="1"/>
    </xf>
    <xf numFmtId="0" fontId="0" fillId="0" borderId="5" xfId="0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/>
    </xf>
    <xf numFmtId="0" fontId="3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1">
    <cellStyle name="Normální" xfId="0" builtinId="0"/>
  </cellStyles>
  <dxfs count="29"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0" name="Picture 1">
          <a:extLst>
            <a:ext uri="{FF2B5EF4-FFF2-40B4-BE49-F238E27FC236}">
              <a16:creationId xmlns:a16="http://schemas.microsoft.com/office/drawing/2014/main" id="{E217E01F-F6F3-4C2F-B659-8F164DAF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1" name="Picture 1">
          <a:extLst>
            <a:ext uri="{FF2B5EF4-FFF2-40B4-BE49-F238E27FC236}">
              <a16:creationId xmlns:a16="http://schemas.microsoft.com/office/drawing/2014/main" id="{A48E3514-C771-4772-BDA9-566BEF2EA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2" name="Picture 1">
          <a:extLst>
            <a:ext uri="{FF2B5EF4-FFF2-40B4-BE49-F238E27FC236}">
              <a16:creationId xmlns:a16="http://schemas.microsoft.com/office/drawing/2014/main" id="{BD1823A9-BF3D-474C-90A0-2F17FAB5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3" name="Picture 1">
          <a:extLst>
            <a:ext uri="{FF2B5EF4-FFF2-40B4-BE49-F238E27FC236}">
              <a16:creationId xmlns:a16="http://schemas.microsoft.com/office/drawing/2014/main" id="{4949040B-5FC7-4754-851D-8521C5D95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4" name="Picture 1">
          <a:extLst>
            <a:ext uri="{FF2B5EF4-FFF2-40B4-BE49-F238E27FC236}">
              <a16:creationId xmlns:a16="http://schemas.microsoft.com/office/drawing/2014/main" id="{5D2650FA-1A19-4B2F-ABFE-462B65E8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5" name="Picture 1">
          <a:extLst>
            <a:ext uri="{FF2B5EF4-FFF2-40B4-BE49-F238E27FC236}">
              <a16:creationId xmlns:a16="http://schemas.microsoft.com/office/drawing/2014/main" id="{CB9B1378-9054-4F67-8EB5-883BFD18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6" name="Picture 1">
          <a:extLst>
            <a:ext uri="{FF2B5EF4-FFF2-40B4-BE49-F238E27FC236}">
              <a16:creationId xmlns:a16="http://schemas.microsoft.com/office/drawing/2014/main" id="{5ED8645D-A83B-47C8-A549-0E15FCAFF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7" name="Picture 1">
          <a:extLst>
            <a:ext uri="{FF2B5EF4-FFF2-40B4-BE49-F238E27FC236}">
              <a16:creationId xmlns:a16="http://schemas.microsoft.com/office/drawing/2014/main" id="{CA70653B-59C3-40A8-9800-3B436BE79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8" name="Picture 1">
          <a:extLst>
            <a:ext uri="{FF2B5EF4-FFF2-40B4-BE49-F238E27FC236}">
              <a16:creationId xmlns:a16="http://schemas.microsoft.com/office/drawing/2014/main" id="{12995BCD-D3E2-4FC0-ABE0-1BA98FBBA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9" name="Picture 1">
          <a:extLst>
            <a:ext uri="{FF2B5EF4-FFF2-40B4-BE49-F238E27FC236}">
              <a16:creationId xmlns:a16="http://schemas.microsoft.com/office/drawing/2014/main" id="{F6ED9B2C-5A06-42D8-BABC-1EFC3167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70" name="Picture 1">
          <a:extLst>
            <a:ext uri="{FF2B5EF4-FFF2-40B4-BE49-F238E27FC236}">
              <a16:creationId xmlns:a16="http://schemas.microsoft.com/office/drawing/2014/main" id="{D16D1142-67A3-402D-ADFB-EDEECD32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71" name="Picture 1">
          <a:extLst>
            <a:ext uri="{FF2B5EF4-FFF2-40B4-BE49-F238E27FC236}">
              <a16:creationId xmlns:a16="http://schemas.microsoft.com/office/drawing/2014/main" id="{E4B88BF5-8E39-4F36-BC76-F889B23D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Normal="100" workbookViewId="0">
      <selection activeCell="H12" sqref="H12:J12"/>
    </sheetView>
  </sheetViews>
  <sheetFormatPr defaultColWidth="0" defaultRowHeight="0" customHeight="1" zeroHeight="1" x14ac:dyDescent="0.2"/>
  <cols>
    <col min="1" max="1" width="1.5703125" style="93" customWidth="1"/>
    <col min="2" max="2" width="13.7109375" style="96" customWidth="1"/>
    <col min="3" max="3" width="9.140625" style="96" customWidth="1"/>
    <col min="4" max="4" width="8" style="96" customWidth="1"/>
    <col min="5" max="5" width="7.7109375" style="96" customWidth="1"/>
    <col min="6" max="6" width="17.5703125" style="96" customWidth="1"/>
    <col min="7" max="7" width="12.28515625" style="96" customWidth="1"/>
    <col min="8" max="8" width="6.28515625" style="96" customWidth="1"/>
    <col min="9" max="9" width="8.42578125" style="96" customWidth="1"/>
    <col min="10" max="10" width="10.42578125" style="96" customWidth="1"/>
    <col min="11" max="11" width="1.7109375" style="427" customWidth="1"/>
    <col min="12" max="16384" width="0" style="96" hidden="1"/>
  </cols>
  <sheetData>
    <row r="1" spans="1:14" s="93" customFormat="1" ht="14.25" customHeight="1" x14ac:dyDescent="0.2">
      <c r="A1" s="92"/>
      <c r="B1" s="92"/>
      <c r="C1" s="92"/>
      <c r="D1" s="92"/>
      <c r="E1" s="92"/>
      <c r="F1" s="92"/>
      <c r="G1" s="92"/>
      <c r="H1" s="92"/>
      <c r="I1" s="92"/>
      <c r="J1" s="92"/>
      <c r="K1" s="53"/>
    </row>
    <row r="2" spans="1:14" ht="27.75" customHeight="1" thickBot="1" x14ac:dyDescent="0.25">
      <c r="A2" s="92"/>
      <c r="B2" s="523"/>
      <c r="C2" s="94"/>
      <c r="D2" s="94"/>
      <c r="E2" s="94"/>
      <c r="F2" s="94"/>
      <c r="G2" s="95"/>
      <c r="H2" s="95"/>
      <c r="I2" s="95"/>
      <c r="J2" s="95"/>
      <c r="K2" s="53"/>
    </row>
    <row r="3" spans="1:14" ht="27" customHeight="1" thickBot="1" x14ac:dyDescent="0.3">
      <c r="A3" s="92"/>
      <c r="B3" s="523"/>
      <c r="C3" s="94"/>
      <c r="D3" s="94"/>
      <c r="E3" s="94"/>
      <c r="F3" s="94"/>
      <c r="G3" s="95"/>
      <c r="H3" s="524" t="s">
        <v>30</v>
      </c>
      <c r="I3" s="525"/>
      <c r="J3" s="526"/>
      <c r="K3" s="53"/>
    </row>
    <row r="4" spans="1:14" ht="12.75" x14ac:dyDescent="0.2">
      <c r="A4" s="92"/>
      <c r="B4" s="95"/>
      <c r="C4" s="100"/>
      <c r="D4" s="100"/>
      <c r="E4" s="100"/>
      <c r="F4" s="100"/>
      <c r="G4" s="95"/>
      <c r="H4" s="95"/>
      <c r="I4" s="95"/>
      <c r="J4" s="95"/>
      <c r="K4" s="53"/>
    </row>
    <row r="5" spans="1:14" ht="12.75" x14ac:dyDescent="0.2">
      <c r="A5" s="92"/>
      <c r="B5" s="31" t="s">
        <v>32</v>
      </c>
      <c r="C5" s="30"/>
      <c r="D5" s="30"/>
      <c r="E5" s="100"/>
      <c r="F5" s="100"/>
      <c r="G5" s="95"/>
      <c r="H5" s="95"/>
      <c r="I5" s="95"/>
      <c r="J5" s="95"/>
      <c r="K5" s="53"/>
    </row>
    <row r="6" spans="1:14" ht="15" x14ac:dyDescent="0.25">
      <c r="A6" s="92"/>
      <c r="B6" s="31" t="s">
        <v>23</v>
      </c>
      <c r="C6" s="30"/>
      <c r="D6" s="30"/>
      <c r="E6" s="98"/>
      <c r="F6" s="98"/>
      <c r="G6" s="105"/>
      <c r="H6" s="31" t="s">
        <v>22</v>
      </c>
      <c r="I6" s="30"/>
      <c r="J6" s="51"/>
      <c r="K6" s="53"/>
    </row>
    <row r="7" spans="1:14" ht="13.5" customHeight="1" x14ac:dyDescent="0.25">
      <c r="A7" s="92"/>
      <c r="B7" s="98"/>
      <c r="C7" s="98"/>
      <c r="D7" s="98"/>
      <c r="E7" s="98"/>
      <c r="F7" s="98"/>
      <c r="G7" s="106"/>
      <c r="H7" s="521" t="s">
        <v>916</v>
      </c>
      <c r="I7" s="522"/>
      <c r="J7" s="522"/>
      <c r="K7" s="53"/>
    </row>
    <row r="8" spans="1:14" ht="12.75" x14ac:dyDescent="0.2">
      <c r="A8" s="92"/>
      <c r="B8" s="527" t="s">
        <v>829</v>
      </c>
      <c r="C8" s="527"/>
      <c r="D8" s="527"/>
      <c r="E8" s="527"/>
      <c r="F8" s="527"/>
      <c r="G8" s="527"/>
      <c r="H8" s="31" t="s">
        <v>24</v>
      </c>
      <c r="I8" s="30"/>
      <c r="J8" s="51"/>
      <c r="K8" s="53"/>
    </row>
    <row r="9" spans="1:14" ht="13.5" customHeight="1" x14ac:dyDescent="0.2">
      <c r="A9" s="92"/>
      <c r="B9" s="110" t="s">
        <v>622</v>
      </c>
      <c r="C9" s="110"/>
      <c r="D9" s="110"/>
      <c r="E9" s="110"/>
      <c r="F9" s="110"/>
      <c r="G9" s="110"/>
      <c r="H9" s="31" t="s">
        <v>828</v>
      </c>
      <c r="I9" s="30"/>
      <c r="J9" s="51"/>
      <c r="K9" s="46"/>
      <c r="L9" s="51"/>
      <c r="M9" s="51"/>
      <c r="N9" s="51"/>
    </row>
    <row r="10" spans="1:14" ht="12.75" x14ac:dyDescent="0.2">
      <c r="A10" s="92"/>
      <c r="B10" s="110" t="s">
        <v>338</v>
      </c>
      <c r="C10" s="110"/>
      <c r="D10" s="110"/>
      <c r="E10" s="110"/>
      <c r="F10" s="110"/>
      <c r="G10" s="110"/>
      <c r="H10" s="31"/>
      <c r="I10" s="30"/>
      <c r="J10" s="51"/>
      <c r="K10" s="46"/>
      <c r="L10" s="51"/>
      <c r="M10" s="51"/>
      <c r="N10" s="51"/>
    </row>
    <row r="11" spans="1:14" ht="12.75" customHeight="1" x14ac:dyDescent="0.2">
      <c r="A11" s="92"/>
      <c r="B11" s="527" t="s">
        <v>891</v>
      </c>
      <c r="C11" s="527"/>
      <c r="D11" s="527"/>
      <c r="E11" s="527"/>
      <c r="F11" s="527"/>
      <c r="G11" s="109"/>
      <c r="H11" s="530" t="s">
        <v>33</v>
      </c>
      <c r="I11" s="531"/>
      <c r="J11" s="532"/>
      <c r="K11" s="46"/>
      <c r="L11" s="51"/>
      <c r="M11" s="51"/>
      <c r="N11" s="51"/>
    </row>
    <row r="12" spans="1:14" ht="14.25" x14ac:dyDescent="0.2">
      <c r="A12" s="92"/>
      <c r="B12" s="110"/>
      <c r="C12" s="110"/>
      <c r="D12" s="110"/>
      <c r="E12" s="110"/>
      <c r="F12" s="110"/>
      <c r="G12" s="110"/>
      <c r="H12" s="533"/>
      <c r="I12" s="534"/>
      <c r="J12" s="535"/>
      <c r="K12" s="46"/>
      <c r="L12" s="51"/>
      <c r="M12" s="51"/>
      <c r="N12" s="51"/>
    </row>
    <row r="13" spans="1:14" ht="15" x14ac:dyDescent="0.25">
      <c r="A13" s="92"/>
      <c r="B13" s="110" t="s">
        <v>25</v>
      </c>
      <c r="C13" s="110"/>
      <c r="D13" s="110"/>
      <c r="E13" s="110"/>
      <c r="F13" s="110"/>
      <c r="G13" s="111"/>
      <c r="H13" s="115"/>
      <c r="I13" s="115"/>
      <c r="J13" s="106"/>
      <c r="K13" s="53"/>
    </row>
    <row r="14" spans="1:14" ht="15" x14ac:dyDescent="0.2">
      <c r="A14" s="92"/>
      <c r="B14" s="23" t="s">
        <v>27</v>
      </c>
      <c r="C14" s="110"/>
      <c r="D14" s="110"/>
      <c r="E14" s="110"/>
      <c r="F14" s="110"/>
      <c r="G14" s="116" t="s">
        <v>26</v>
      </c>
      <c r="H14" s="536"/>
      <c r="I14" s="537"/>
      <c r="J14" s="538"/>
      <c r="K14" s="53"/>
    </row>
    <row r="15" spans="1:14" ht="27" customHeight="1" x14ac:dyDescent="0.2">
      <c r="A15" s="92"/>
      <c r="B15" s="111" t="s">
        <v>28</v>
      </c>
      <c r="C15" s="111"/>
      <c r="D15" s="111"/>
      <c r="E15" s="111"/>
      <c r="F15" s="111"/>
      <c r="G15" s="111"/>
      <c r="H15" s="112"/>
      <c r="I15" s="112"/>
      <c r="J15" s="112"/>
      <c r="K15" s="53"/>
    </row>
    <row r="16" spans="1:14" ht="15" customHeight="1" x14ac:dyDescent="0.2">
      <c r="A16" s="92"/>
      <c r="B16" s="111" t="s">
        <v>29</v>
      </c>
      <c r="C16" s="111"/>
      <c r="D16" s="111"/>
      <c r="E16" s="111"/>
      <c r="F16" s="539" t="s">
        <v>21</v>
      </c>
      <c r="G16" s="540"/>
      <c r="H16" s="536"/>
      <c r="I16" s="537"/>
      <c r="J16" s="538"/>
      <c r="K16" s="53"/>
    </row>
    <row r="17" spans="1:11" ht="23.25" customHeight="1" x14ac:dyDescent="0.2">
      <c r="A17" s="92"/>
      <c r="B17" s="100"/>
      <c r="C17" s="95"/>
      <c r="D17" s="95"/>
      <c r="E17" s="95"/>
      <c r="F17" s="95"/>
      <c r="G17" s="95"/>
      <c r="H17" s="95"/>
      <c r="I17" s="95"/>
      <c r="J17" s="95"/>
      <c r="K17" s="53"/>
    </row>
    <row r="18" spans="1:11" ht="12.75" x14ac:dyDescent="0.2">
      <c r="A18" s="92"/>
      <c r="B18" s="100"/>
      <c r="C18" s="95"/>
      <c r="D18" s="95"/>
      <c r="E18" s="95"/>
      <c r="F18" s="95"/>
      <c r="G18" s="95"/>
      <c r="H18" s="95"/>
      <c r="I18" s="95"/>
      <c r="J18" s="95"/>
      <c r="K18" s="53"/>
    </row>
    <row r="19" spans="1:11" ht="20.25" x14ac:dyDescent="0.2">
      <c r="A19" s="92"/>
      <c r="B19" s="541"/>
      <c r="C19" s="542"/>
      <c r="D19" s="542"/>
      <c r="E19" s="542"/>
      <c r="F19" s="542"/>
      <c r="G19" s="542"/>
      <c r="H19" s="542"/>
      <c r="I19" s="542"/>
      <c r="J19" s="542"/>
      <c r="K19" s="53"/>
    </row>
    <row r="20" spans="1:11" ht="20.25" x14ac:dyDescent="0.2">
      <c r="A20" s="92"/>
      <c r="B20" s="541"/>
      <c r="C20" s="542"/>
      <c r="D20" s="542"/>
      <c r="E20" s="542"/>
      <c r="F20" s="542"/>
      <c r="G20" s="542"/>
      <c r="H20" s="542"/>
      <c r="I20" s="542"/>
      <c r="J20" s="542"/>
      <c r="K20" s="53"/>
    </row>
    <row r="21" spans="1:11" ht="22.5" customHeight="1" x14ac:dyDescent="0.2">
      <c r="A21" s="92"/>
      <c r="B21" s="541" t="s">
        <v>19</v>
      </c>
      <c r="C21" s="542"/>
      <c r="D21" s="542"/>
      <c r="E21" s="542"/>
      <c r="F21" s="542"/>
      <c r="G21" s="542"/>
      <c r="H21" s="542"/>
      <c r="I21" s="542"/>
      <c r="J21" s="542"/>
      <c r="K21" s="53"/>
    </row>
    <row r="22" spans="1:11" ht="20.25" x14ac:dyDescent="0.2">
      <c r="A22" s="92"/>
      <c r="B22" s="541" t="s">
        <v>186</v>
      </c>
      <c r="C22" s="542"/>
      <c r="D22" s="542"/>
      <c r="E22" s="542"/>
      <c r="F22" s="542"/>
      <c r="G22" s="542"/>
      <c r="H22" s="542"/>
      <c r="I22" s="542"/>
      <c r="J22" s="542"/>
      <c r="K22" s="53"/>
    </row>
    <row r="23" spans="1:11" ht="20.25" x14ac:dyDescent="0.2">
      <c r="A23" s="92"/>
      <c r="B23" s="541" t="s">
        <v>20</v>
      </c>
      <c r="C23" s="541"/>
      <c r="D23" s="541"/>
      <c r="E23" s="541"/>
      <c r="F23" s="541"/>
      <c r="G23" s="541"/>
      <c r="H23" s="541"/>
      <c r="I23" s="541"/>
      <c r="J23" s="541"/>
      <c r="K23" s="53"/>
    </row>
    <row r="24" spans="1:11" ht="20.25" x14ac:dyDescent="0.3">
      <c r="A24" s="92"/>
      <c r="B24" s="117"/>
      <c r="C24" s="118"/>
      <c r="D24" s="118"/>
      <c r="E24" s="119"/>
      <c r="F24" s="120">
        <v>2023</v>
      </c>
      <c r="G24" s="118"/>
      <c r="H24" s="118"/>
      <c r="I24" s="118"/>
      <c r="J24" s="118"/>
      <c r="K24" s="53"/>
    </row>
    <row r="25" spans="1:11" ht="12.75" x14ac:dyDescent="0.2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53"/>
    </row>
    <row r="26" spans="1:11" ht="12.7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53"/>
    </row>
    <row r="27" spans="1:11" ht="15" x14ac:dyDescent="0.25">
      <c r="A27" s="92"/>
      <c r="B27" s="97"/>
      <c r="C27" s="94"/>
      <c r="D27" s="94"/>
      <c r="E27" s="94"/>
      <c r="F27" s="103"/>
      <c r="G27" s="529"/>
      <c r="H27" s="529"/>
      <c r="I27" s="94"/>
      <c r="J27" s="94"/>
      <c r="K27" s="53"/>
    </row>
    <row r="28" spans="1:11" ht="15" x14ac:dyDescent="0.25">
      <c r="A28" s="92"/>
      <c r="B28" s="97"/>
      <c r="C28" s="94"/>
      <c r="D28" s="94"/>
      <c r="E28" s="94"/>
      <c r="F28" s="103"/>
      <c r="G28" s="102"/>
      <c r="H28" s="102"/>
      <c r="I28" s="94"/>
      <c r="J28" s="94"/>
      <c r="K28" s="53"/>
    </row>
    <row r="29" spans="1:11" ht="43.5" customHeight="1" x14ac:dyDescent="0.2">
      <c r="A29" s="92"/>
      <c r="B29" s="547"/>
      <c r="C29" s="547"/>
      <c r="D29" s="547"/>
      <c r="E29" s="547"/>
      <c r="F29" s="547"/>
      <c r="G29" s="547"/>
      <c r="H29" s="547"/>
      <c r="I29" s="547"/>
      <c r="J29" s="547"/>
      <c r="K29" s="53"/>
    </row>
    <row r="30" spans="1:11" ht="14.25" customHeight="1" x14ac:dyDescent="0.25">
      <c r="A30" s="92"/>
      <c r="B30" s="98"/>
      <c r="C30" s="98"/>
      <c r="D30" s="98"/>
      <c r="E30" s="98"/>
      <c r="F30" s="98"/>
      <c r="G30" s="106"/>
      <c r="H30" s="106"/>
      <c r="I30" s="106"/>
      <c r="J30" s="106"/>
      <c r="K30" s="53"/>
    </row>
    <row r="31" spans="1:11" ht="33.75" customHeight="1" x14ac:dyDescent="0.2">
      <c r="A31" s="92"/>
      <c r="B31" s="548"/>
      <c r="C31" s="548"/>
      <c r="D31" s="548"/>
      <c r="E31" s="548"/>
      <c r="F31" s="548"/>
      <c r="G31" s="548"/>
      <c r="H31" s="548"/>
      <c r="I31" s="548"/>
      <c r="J31" s="548"/>
      <c r="K31" s="53"/>
    </row>
    <row r="32" spans="1:11" ht="10.5" customHeight="1" thickBot="1" x14ac:dyDescent="0.3">
      <c r="A32" s="92"/>
      <c r="B32" s="98"/>
      <c r="C32" s="106"/>
      <c r="D32" s="106"/>
      <c r="E32" s="106"/>
      <c r="F32" s="106"/>
      <c r="G32" s="106"/>
      <c r="H32" s="106"/>
      <c r="I32" s="106"/>
      <c r="J32" s="106"/>
      <c r="K32" s="53"/>
    </row>
    <row r="33" spans="1:11" ht="20.100000000000001" customHeight="1" x14ac:dyDescent="0.2">
      <c r="A33" s="92"/>
      <c r="B33" s="551" t="s">
        <v>14</v>
      </c>
      <c r="C33" s="168" t="s">
        <v>15</v>
      </c>
      <c r="D33" s="169"/>
      <c r="E33" s="557"/>
      <c r="F33" s="557"/>
      <c r="G33" s="557"/>
      <c r="H33" s="557"/>
      <c r="I33" s="558"/>
      <c r="J33" s="559"/>
      <c r="K33" s="53"/>
    </row>
    <row r="34" spans="1:11" ht="20.100000000000001" customHeight="1" x14ac:dyDescent="0.2">
      <c r="A34" s="92"/>
      <c r="B34" s="552"/>
      <c r="C34" s="170" t="s">
        <v>16</v>
      </c>
      <c r="D34" s="171"/>
      <c r="E34" s="543"/>
      <c r="F34" s="543"/>
      <c r="G34" s="543"/>
      <c r="H34" s="543"/>
      <c r="I34" s="544"/>
      <c r="J34" s="545"/>
      <c r="K34" s="53"/>
    </row>
    <row r="35" spans="1:11" ht="20.100000000000001" customHeight="1" x14ac:dyDescent="0.2">
      <c r="A35" s="92"/>
      <c r="B35" s="552"/>
      <c r="C35" s="172" t="s">
        <v>17</v>
      </c>
      <c r="D35" s="173"/>
      <c r="E35" s="543"/>
      <c r="F35" s="543"/>
      <c r="G35" s="543"/>
      <c r="H35" s="543"/>
      <c r="I35" s="544"/>
      <c r="J35" s="545"/>
      <c r="K35" s="53"/>
    </row>
    <row r="36" spans="1:11" ht="20.100000000000001" customHeight="1" thickBot="1" x14ac:dyDescent="0.25">
      <c r="A36" s="92"/>
      <c r="B36" s="553"/>
      <c r="C36" s="174" t="s">
        <v>18</v>
      </c>
      <c r="D36" s="175"/>
      <c r="E36" s="554"/>
      <c r="F36" s="554"/>
      <c r="G36" s="554"/>
      <c r="H36" s="554"/>
      <c r="I36" s="555"/>
      <c r="J36" s="556"/>
      <c r="K36" s="53"/>
    </row>
    <row r="37" spans="1:11" ht="18.75" customHeight="1" x14ac:dyDescent="0.2">
      <c r="A37" s="92"/>
      <c r="B37" s="549"/>
      <c r="C37" s="114"/>
      <c r="D37" s="114"/>
      <c r="E37" s="528"/>
      <c r="F37" s="528"/>
      <c r="G37" s="528"/>
      <c r="H37" s="528"/>
      <c r="I37" s="529"/>
      <c r="J37" s="529"/>
      <c r="K37" s="53"/>
    </row>
    <row r="38" spans="1:11" ht="18.75" customHeight="1" x14ac:dyDescent="0.2">
      <c r="A38" s="92"/>
      <c r="B38" s="549"/>
      <c r="C38" s="113"/>
      <c r="D38" s="113"/>
      <c r="E38" s="528"/>
      <c r="F38" s="528"/>
      <c r="G38" s="528"/>
      <c r="H38" s="528"/>
      <c r="I38" s="529"/>
      <c r="J38" s="529"/>
      <c r="K38" s="53"/>
    </row>
    <row r="39" spans="1:11" ht="18.75" customHeight="1" x14ac:dyDescent="0.2">
      <c r="A39" s="92"/>
      <c r="B39" s="549"/>
      <c r="C39" s="114"/>
      <c r="D39" s="114"/>
      <c r="E39" s="528"/>
      <c r="F39" s="528"/>
      <c r="G39" s="528"/>
      <c r="H39" s="528"/>
      <c r="I39" s="528"/>
      <c r="J39" s="528"/>
      <c r="K39" s="53"/>
    </row>
    <row r="40" spans="1:11" ht="18.75" customHeight="1" x14ac:dyDescent="0.2">
      <c r="A40" s="92"/>
      <c r="B40" s="549"/>
      <c r="C40" s="114"/>
      <c r="D40" s="114"/>
      <c r="E40" s="528"/>
      <c r="F40" s="528"/>
      <c r="G40" s="528"/>
      <c r="H40" s="528"/>
      <c r="I40" s="528"/>
      <c r="J40" s="528"/>
      <c r="K40" s="53"/>
    </row>
    <row r="41" spans="1:11" ht="12" customHeight="1" x14ac:dyDescent="0.2">
      <c r="A41" s="92"/>
      <c r="B41" s="546"/>
      <c r="C41" s="546"/>
      <c r="D41" s="94"/>
      <c r="E41" s="94"/>
      <c r="F41" s="104"/>
      <c r="G41" s="550"/>
      <c r="H41" s="550"/>
      <c r="I41" s="550"/>
      <c r="J41" s="550"/>
      <c r="K41" s="53"/>
    </row>
  </sheetData>
  <mergeCells count="30">
    <mergeCell ref="B41:C41"/>
    <mergeCell ref="B29:J29"/>
    <mergeCell ref="B21:J21"/>
    <mergeCell ref="B31:J31"/>
    <mergeCell ref="B37:B40"/>
    <mergeCell ref="G41:J41"/>
    <mergeCell ref="G27:H27"/>
    <mergeCell ref="E38:J38"/>
    <mergeCell ref="E39:J39"/>
    <mergeCell ref="E40:J40"/>
    <mergeCell ref="B33:B36"/>
    <mergeCell ref="E36:J36"/>
    <mergeCell ref="B22:J22"/>
    <mergeCell ref="B23:J23"/>
    <mergeCell ref="E33:J33"/>
    <mergeCell ref="E34:J34"/>
    <mergeCell ref="E37:J37"/>
    <mergeCell ref="H11:J11"/>
    <mergeCell ref="H12:J12"/>
    <mergeCell ref="H14:J14"/>
    <mergeCell ref="H16:J16"/>
    <mergeCell ref="F16:G16"/>
    <mergeCell ref="B20:J20"/>
    <mergeCell ref="B19:J19"/>
    <mergeCell ref="E35:J35"/>
    <mergeCell ref="H7:J7"/>
    <mergeCell ref="B2:B3"/>
    <mergeCell ref="H3:J3"/>
    <mergeCell ref="B11:F11"/>
    <mergeCell ref="B8:G8"/>
  </mergeCells>
  <phoneticPr fontId="25" type="noConversion"/>
  <dataValidations count="1">
    <dataValidation operator="equal" allowBlank="1" showInputMessage="1" showErrorMessage="1" sqref="H16 H14" xr:uid="{00000000-0002-0000-0000-000000000000}"/>
  </dataValidations>
  <pageMargins left="0.3" right="0.19685039370078741" top="0.31496062992125984" bottom="0.43307086614173229" header="0.43307086614173229" footer="0.27559055118110237"/>
  <pageSetup paperSize="9" scale="10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67"/>
  <sheetViews>
    <sheetView topLeftCell="A40" zoomScaleNormal="100" workbookViewId="0">
      <selection activeCell="A13" sqref="A13"/>
    </sheetView>
  </sheetViews>
  <sheetFormatPr defaultColWidth="9.140625" defaultRowHeight="12.75" x14ac:dyDescent="0.2"/>
  <cols>
    <col min="1" max="1" width="107.28515625" style="453" customWidth="1"/>
    <col min="2" max="16384" width="9.140625" style="453"/>
  </cols>
  <sheetData>
    <row r="1" spans="1:1" ht="15" x14ac:dyDescent="0.25">
      <c r="A1" s="442" t="s">
        <v>883</v>
      </c>
    </row>
    <row r="2" spans="1:1" ht="15" x14ac:dyDescent="0.25">
      <c r="A2" s="442"/>
    </row>
    <row r="3" spans="1:1" ht="16.5" customHeight="1" x14ac:dyDescent="0.2">
      <c r="A3" s="447" t="s">
        <v>784</v>
      </c>
    </row>
    <row r="4" spans="1:1" ht="16.5" customHeight="1" x14ac:dyDescent="0.2">
      <c r="A4" s="447" t="s">
        <v>785</v>
      </c>
    </row>
    <row r="5" spans="1:1" ht="15.75" customHeight="1" x14ac:dyDescent="0.2">
      <c r="A5" s="487" t="s">
        <v>786</v>
      </c>
    </row>
    <row r="6" spans="1:1" ht="15.75" customHeight="1" x14ac:dyDescent="0.2">
      <c r="A6" s="447" t="s">
        <v>787</v>
      </c>
    </row>
    <row r="7" spans="1:1" ht="15" customHeight="1" x14ac:dyDescent="0.2">
      <c r="A7" s="447" t="s">
        <v>788</v>
      </c>
    </row>
    <row r="8" spans="1:1" ht="16.5" customHeight="1" x14ac:dyDescent="0.2">
      <c r="A8" s="447" t="s">
        <v>789</v>
      </c>
    </row>
    <row r="9" spans="1:1" ht="17.25" customHeight="1" x14ac:dyDescent="0.2">
      <c r="A9" s="447" t="s">
        <v>481</v>
      </c>
    </row>
    <row r="10" spans="1:1" ht="14.25" x14ac:dyDescent="0.2">
      <c r="A10" s="447" t="s">
        <v>482</v>
      </c>
    </row>
    <row r="11" spans="1:1" ht="8.25" customHeight="1" x14ac:dyDescent="0.2">
      <c r="A11" s="447" t="s">
        <v>241</v>
      </c>
    </row>
    <row r="12" spans="1:1" ht="6" customHeight="1" x14ac:dyDescent="0.2">
      <c r="A12" s="447" t="s">
        <v>2</v>
      </c>
    </row>
    <row r="13" spans="1:1" ht="14.25" x14ac:dyDescent="0.2">
      <c r="A13" s="447" t="s">
        <v>242</v>
      </c>
    </row>
    <row r="14" spans="1:1" ht="6" customHeight="1" x14ac:dyDescent="0.2">
      <c r="A14" s="447"/>
    </row>
    <row r="15" spans="1:1" ht="15" customHeight="1" x14ac:dyDescent="0.2">
      <c r="A15" s="447" t="s">
        <v>483</v>
      </c>
    </row>
    <row r="16" spans="1:1" ht="14.25" x14ac:dyDescent="0.2">
      <c r="A16" s="447" t="s">
        <v>798</v>
      </c>
    </row>
    <row r="17" spans="1:1" ht="16.5" customHeight="1" x14ac:dyDescent="0.2">
      <c r="A17" s="447" t="s">
        <v>799</v>
      </c>
    </row>
    <row r="18" spans="1:1" ht="17.25" customHeight="1" x14ac:dyDescent="0.2">
      <c r="A18" s="447" t="s">
        <v>800</v>
      </c>
    </row>
    <row r="19" spans="1:1" ht="15" customHeight="1" x14ac:dyDescent="0.2">
      <c r="A19" s="447" t="s">
        <v>801</v>
      </c>
    </row>
    <row r="20" spans="1:1" ht="15" customHeight="1" x14ac:dyDescent="0.2">
      <c r="A20" s="447" t="s">
        <v>802</v>
      </c>
    </row>
    <row r="21" spans="1:1" ht="15" customHeight="1" x14ac:dyDescent="0.2">
      <c r="A21" s="447" t="s">
        <v>803</v>
      </c>
    </row>
    <row r="22" spans="1:1" ht="15" customHeight="1" x14ac:dyDescent="0.2">
      <c r="A22" s="447" t="s">
        <v>804</v>
      </c>
    </row>
    <row r="23" spans="1:1" ht="16.5" customHeight="1" x14ac:dyDescent="0.2">
      <c r="A23" s="447" t="s">
        <v>805</v>
      </c>
    </row>
    <row r="24" spans="1:1" ht="16.5" customHeight="1" x14ac:dyDescent="0.2">
      <c r="A24" s="447" t="s">
        <v>801</v>
      </c>
    </row>
    <row r="25" spans="1:1" ht="16.5" customHeight="1" x14ac:dyDescent="0.2">
      <c r="A25" s="447" t="s">
        <v>656</v>
      </c>
    </row>
    <row r="26" spans="1:1" ht="13.5" customHeight="1" x14ac:dyDescent="0.2">
      <c r="A26" s="447" t="s">
        <v>657</v>
      </c>
    </row>
    <row r="27" spans="1:1" ht="16.5" customHeight="1" x14ac:dyDescent="0.2">
      <c r="A27" s="447" t="s">
        <v>658</v>
      </c>
    </row>
    <row r="28" spans="1:1" ht="15.75" customHeight="1" x14ac:dyDescent="0.2">
      <c r="A28" s="447" t="s">
        <v>659</v>
      </c>
    </row>
    <row r="29" spans="1:1" ht="15.75" customHeight="1" x14ac:dyDescent="0.2">
      <c r="A29" s="447" t="s">
        <v>806</v>
      </c>
    </row>
    <row r="30" spans="1:1" ht="15.75" customHeight="1" x14ac:dyDescent="0.2">
      <c r="A30" s="447" t="s">
        <v>807</v>
      </c>
    </row>
    <row r="31" spans="1:1" ht="28.5" customHeight="1" x14ac:dyDescent="0.2">
      <c r="A31" s="447" t="s">
        <v>243</v>
      </c>
    </row>
    <row r="32" spans="1:1" ht="9.75" customHeight="1" x14ac:dyDescent="0.2">
      <c r="A32" s="447"/>
    </row>
    <row r="33" spans="1:1" ht="16.5" customHeight="1" x14ac:dyDescent="0.2">
      <c r="A33" s="447" t="s">
        <v>808</v>
      </c>
    </row>
    <row r="34" spans="1:1" ht="16.5" customHeight="1" x14ac:dyDescent="0.2">
      <c r="A34" s="447" t="s">
        <v>809</v>
      </c>
    </row>
    <row r="35" spans="1:1" ht="16.5" customHeight="1" x14ac:dyDescent="0.2">
      <c r="A35" s="447" t="s">
        <v>810</v>
      </c>
    </row>
    <row r="36" spans="1:1" ht="16.5" customHeight="1" x14ac:dyDescent="0.2">
      <c r="A36" s="447" t="s">
        <v>313</v>
      </c>
    </row>
    <row r="37" spans="1:1" ht="16.5" customHeight="1" x14ac:dyDescent="0.2">
      <c r="A37" s="447" t="s">
        <v>312</v>
      </c>
    </row>
    <row r="38" spans="1:1" ht="16.5" customHeight="1" x14ac:dyDescent="0.2">
      <c r="A38" s="447" t="s">
        <v>484</v>
      </c>
    </row>
    <row r="39" spans="1:1" ht="17.25" customHeight="1" x14ac:dyDescent="0.2">
      <c r="A39" s="447" t="s">
        <v>485</v>
      </c>
    </row>
    <row r="40" spans="1:1" ht="14.25" x14ac:dyDescent="0.2">
      <c r="A40" s="447" t="s">
        <v>486</v>
      </c>
    </row>
    <row r="41" spans="1:1" ht="15" customHeight="1" x14ac:dyDescent="0.2">
      <c r="A41" s="447" t="s">
        <v>315</v>
      </c>
    </row>
    <row r="42" spans="1:1" ht="14.25" x14ac:dyDescent="0.2">
      <c r="A42" s="447" t="s">
        <v>487</v>
      </c>
    </row>
    <row r="43" spans="1:1" ht="14.25" x14ac:dyDescent="0.2">
      <c r="A43" s="457" t="s">
        <v>811</v>
      </c>
    </row>
    <row r="44" spans="1:1" ht="14.25" x14ac:dyDescent="0.2">
      <c r="A44" s="447" t="s">
        <v>660</v>
      </c>
    </row>
    <row r="45" spans="1:1" ht="14.25" x14ac:dyDescent="0.2">
      <c r="A45" s="447" t="s">
        <v>774</v>
      </c>
    </row>
    <row r="46" spans="1:1" ht="14.25" x14ac:dyDescent="0.2">
      <c r="A46" s="457" t="s">
        <v>488</v>
      </c>
    </row>
    <row r="47" spans="1:1" ht="14.25" x14ac:dyDescent="0.2">
      <c r="A47" s="458"/>
    </row>
    <row r="48" spans="1:1" ht="14.25" x14ac:dyDescent="0.2">
      <c r="A48" s="447" t="s">
        <v>489</v>
      </c>
    </row>
    <row r="49" spans="1:1" ht="14.25" x14ac:dyDescent="0.2">
      <c r="A49" s="447" t="s">
        <v>816</v>
      </c>
    </row>
    <row r="50" spans="1:1" ht="14.25" x14ac:dyDescent="0.2">
      <c r="A50" s="447" t="s">
        <v>490</v>
      </c>
    </row>
    <row r="51" spans="1:1" ht="14.25" x14ac:dyDescent="0.2">
      <c r="A51" s="447" t="s">
        <v>491</v>
      </c>
    </row>
    <row r="52" spans="1:1" ht="14.25" x14ac:dyDescent="0.2">
      <c r="A52" s="447" t="s">
        <v>492</v>
      </c>
    </row>
    <row r="53" spans="1:1" ht="14.25" x14ac:dyDescent="0.2">
      <c r="A53" s="447" t="s">
        <v>493</v>
      </c>
    </row>
    <row r="54" spans="1:1" ht="14.25" x14ac:dyDescent="0.2">
      <c r="A54" s="447" t="s">
        <v>494</v>
      </c>
    </row>
    <row r="55" spans="1:1" ht="14.25" x14ac:dyDescent="0.2">
      <c r="A55" s="447" t="s">
        <v>495</v>
      </c>
    </row>
    <row r="56" spans="1:1" ht="14.25" x14ac:dyDescent="0.2">
      <c r="A56" s="447" t="s">
        <v>496</v>
      </c>
    </row>
    <row r="57" spans="1:1" ht="14.25" x14ac:dyDescent="0.2">
      <c r="A57" s="447" t="s">
        <v>497</v>
      </c>
    </row>
    <row r="58" spans="1:1" ht="14.25" x14ac:dyDescent="0.2">
      <c r="A58" s="450" t="s">
        <v>498</v>
      </c>
    </row>
    <row r="59" spans="1:1" ht="14.25" x14ac:dyDescent="0.2">
      <c r="A59" s="447" t="s">
        <v>817</v>
      </c>
    </row>
    <row r="60" spans="1:1" ht="14.25" x14ac:dyDescent="0.2">
      <c r="A60" s="447" t="s">
        <v>490</v>
      </c>
    </row>
    <row r="61" spans="1:1" ht="14.25" customHeight="1" x14ac:dyDescent="0.2">
      <c r="A61" s="447" t="s">
        <v>499</v>
      </c>
    </row>
    <row r="62" spans="1:1" ht="14.25" x14ac:dyDescent="0.2">
      <c r="A62" s="447" t="s">
        <v>500</v>
      </c>
    </row>
    <row r="63" spans="1:1" ht="14.25" x14ac:dyDescent="0.2">
      <c r="A63" s="447" t="s">
        <v>818</v>
      </c>
    </row>
    <row r="64" spans="1:1" ht="14.25" x14ac:dyDescent="0.2">
      <c r="A64" s="447" t="s">
        <v>501</v>
      </c>
    </row>
    <row r="65" spans="1:1" ht="14.25" x14ac:dyDescent="0.2">
      <c r="A65" s="447" t="s">
        <v>502</v>
      </c>
    </row>
    <row r="66" spans="1:1" ht="14.25" x14ac:dyDescent="0.2">
      <c r="A66" s="459" t="s">
        <v>503</v>
      </c>
    </row>
    <row r="67" spans="1:1" ht="69.75" customHeight="1" x14ac:dyDescent="0.2">
      <c r="A67" s="516" t="s">
        <v>854</v>
      </c>
    </row>
  </sheetData>
  <phoneticPr fontId="25" type="noConversion"/>
  <pageMargins left="0.78740157480314965" right="0.78740157480314965" top="0.78740157480314965" bottom="0.78740157480314965" header="0.31496062992125984" footer="0.31496062992125984"/>
  <pageSetup paperSize="9"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72"/>
  <sheetViews>
    <sheetView view="pageBreakPreview" topLeftCell="A31" zoomScaleNormal="100" zoomScaleSheetLayoutView="100" workbookViewId="0">
      <selection activeCell="A21" sqref="A21"/>
    </sheetView>
  </sheetViews>
  <sheetFormatPr defaultRowHeight="12.75" x14ac:dyDescent="0.2"/>
  <cols>
    <col min="1" max="1" width="114.42578125" customWidth="1"/>
  </cols>
  <sheetData>
    <row r="1" spans="1:1" ht="15" x14ac:dyDescent="0.25">
      <c r="A1" s="134"/>
    </row>
    <row r="2" spans="1:1" ht="1.5" customHeight="1" x14ac:dyDescent="0.25">
      <c r="A2" s="134"/>
    </row>
    <row r="3" spans="1:1" ht="14.25" customHeight="1" x14ac:dyDescent="0.25">
      <c r="A3" s="134" t="s">
        <v>884</v>
      </c>
    </row>
    <row r="4" spans="1:1" ht="21" customHeight="1" x14ac:dyDescent="0.2">
      <c r="A4" s="121" t="s">
        <v>418</v>
      </c>
    </row>
    <row r="5" spans="1:1" ht="18.75" customHeight="1" x14ac:dyDescent="0.2">
      <c r="A5" s="121" t="s">
        <v>504</v>
      </c>
    </row>
    <row r="6" spans="1:1" ht="14.25" x14ac:dyDescent="0.2">
      <c r="A6" s="121" t="s">
        <v>505</v>
      </c>
    </row>
    <row r="7" spans="1:1" ht="14.25" x14ac:dyDescent="0.2">
      <c r="A7" s="121" t="s">
        <v>506</v>
      </c>
    </row>
    <row r="8" spans="1:1" ht="17.25" customHeight="1" x14ac:dyDescent="0.2">
      <c r="A8" s="121" t="s">
        <v>507</v>
      </c>
    </row>
    <row r="9" spans="1:1" ht="14.25" customHeight="1" x14ac:dyDescent="0.2">
      <c r="A9" s="121" t="s">
        <v>508</v>
      </c>
    </row>
    <row r="10" spans="1:1" ht="14.25" customHeight="1" x14ac:dyDescent="0.2">
      <c r="A10" s="121" t="s">
        <v>509</v>
      </c>
    </row>
    <row r="11" spans="1:1" ht="14.25" x14ac:dyDescent="0.2">
      <c r="A11" s="121" t="s">
        <v>510</v>
      </c>
    </row>
    <row r="12" spans="1:1" ht="14.25" x14ac:dyDescent="0.2">
      <c r="A12" s="121" t="s">
        <v>511</v>
      </c>
    </row>
    <row r="13" spans="1:1" ht="14.25" x14ac:dyDescent="0.2">
      <c r="A13" s="121" t="s">
        <v>512</v>
      </c>
    </row>
    <row r="14" spans="1:1" ht="14.25" x14ac:dyDescent="0.2">
      <c r="A14" s="121" t="s">
        <v>513</v>
      </c>
    </row>
    <row r="15" spans="1:1" ht="14.25" x14ac:dyDescent="0.2">
      <c r="A15" s="121" t="s">
        <v>514</v>
      </c>
    </row>
    <row r="16" spans="1:1" ht="14.25" x14ac:dyDescent="0.2">
      <c r="A16" s="121" t="s">
        <v>515</v>
      </c>
    </row>
    <row r="17" spans="1:1" ht="14.25" x14ac:dyDescent="0.2">
      <c r="A17" s="121" t="s">
        <v>516</v>
      </c>
    </row>
    <row r="18" spans="1:1" ht="15" customHeight="1" x14ac:dyDescent="0.2">
      <c r="A18" s="121" t="s">
        <v>517</v>
      </c>
    </row>
    <row r="19" spans="1:1" ht="14.25" x14ac:dyDescent="0.2">
      <c r="A19" s="121" t="s">
        <v>518</v>
      </c>
    </row>
    <row r="20" spans="1:1" ht="14.25" x14ac:dyDescent="0.2">
      <c r="A20" s="121" t="s">
        <v>519</v>
      </c>
    </row>
    <row r="21" spans="1:1" ht="14.25" x14ac:dyDescent="0.2">
      <c r="A21" s="121" t="s">
        <v>419</v>
      </c>
    </row>
    <row r="22" spans="1:1" ht="14.25" x14ac:dyDescent="0.2">
      <c r="A22" s="121" t="s">
        <v>420</v>
      </c>
    </row>
    <row r="23" spans="1:1" ht="14.25" x14ac:dyDescent="0.2">
      <c r="A23" s="121" t="s">
        <v>421</v>
      </c>
    </row>
    <row r="24" spans="1:1" ht="14.25" x14ac:dyDescent="0.2">
      <c r="A24" s="121" t="s">
        <v>422</v>
      </c>
    </row>
    <row r="25" spans="1:1" ht="14.25" x14ac:dyDescent="0.2">
      <c r="A25" s="121" t="s">
        <v>520</v>
      </c>
    </row>
    <row r="26" spans="1:1" ht="14.25" x14ac:dyDescent="0.2">
      <c r="A26" s="121" t="s">
        <v>521</v>
      </c>
    </row>
    <row r="27" spans="1:1" ht="14.25" x14ac:dyDescent="0.2">
      <c r="A27" s="121" t="s">
        <v>522</v>
      </c>
    </row>
    <row r="28" spans="1:1" ht="14.25" x14ac:dyDescent="0.2">
      <c r="A28" s="121" t="s">
        <v>523</v>
      </c>
    </row>
    <row r="29" spans="1:1" ht="14.25" x14ac:dyDescent="0.2">
      <c r="A29" s="121" t="s">
        <v>524</v>
      </c>
    </row>
    <row r="30" spans="1:1" ht="14.25" x14ac:dyDescent="0.2">
      <c r="A30" s="121" t="s">
        <v>314</v>
      </c>
    </row>
    <row r="31" spans="1:1" ht="14.25" x14ac:dyDescent="0.2">
      <c r="A31" s="121" t="s">
        <v>525</v>
      </c>
    </row>
    <row r="32" spans="1:1" ht="14.25" x14ac:dyDescent="0.2">
      <c r="A32" s="121" t="s">
        <v>526</v>
      </c>
    </row>
    <row r="33" spans="1:1" ht="14.25" x14ac:dyDescent="0.2">
      <c r="A33" s="121" t="s">
        <v>527</v>
      </c>
    </row>
    <row r="34" spans="1:1" ht="14.25" x14ac:dyDescent="0.2">
      <c r="A34" s="121" t="s">
        <v>528</v>
      </c>
    </row>
    <row r="35" spans="1:1" ht="14.25" x14ac:dyDescent="0.2">
      <c r="A35" s="121" t="s">
        <v>529</v>
      </c>
    </row>
    <row r="36" spans="1:1" ht="14.25" x14ac:dyDescent="0.2">
      <c r="A36" s="108" t="s">
        <v>249</v>
      </c>
    </row>
    <row r="37" spans="1:1" ht="14.25" x14ac:dyDescent="0.2">
      <c r="A37" s="108" t="s">
        <v>250</v>
      </c>
    </row>
    <row r="38" spans="1:1" ht="14.25" x14ac:dyDescent="0.2">
      <c r="A38" s="108" t="s">
        <v>530</v>
      </c>
    </row>
    <row r="39" spans="1:1" ht="14.25" x14ac:dyDescent="0.2">
      <c r="A39" s="108" t="s">
        <v>531</v>
      </c>
    </row>
    <row r="40" spans="1:1" ht="16.5" customHeight="1" x14ac:dyDescent="0.2">
      <c r="A40" s="167" t="s">
        <v>855</v>
      </c>
    </row>
    <row r="41" spans="1:1" ht="50.25" customHeight="1" x14ac:dyDescent="0.2">
      <c r="A41" s="517" t="s">
        <v>856</v>
      </c>
    </row>
    <row r="42" spans="1:1" ht="10.5" customHeight="1" x14ac:dyDescent="0.2">
      <c r="A42" s="121"/>
    </row>
    <row r="43" spans="1:1" ht="15.75" customHeight="1" x14ac:dyDescent="0.2">
      <c r="A43" s="121" t="s">
        <v>770</v>
      </c>
    </row>
    <row r="44" spans="1:1" ht="6" customHeight="1" x14ac:dyDescent="0.2">
      <c r="A44" s="121"/>
    </row>
    <row r="45" spans="1:1" ht="14.25" x14ac:dyDescent="0.2">
      <c r="A45" s="177" t="s">
        <v>532</v>
      </c>
    </row>
    <row r="46" spans="1:1" ht="14.25" customHeight="1" x14ac:dyDescent="0.2">
      <c r="A46" s="177" t="s">
        <v>661</v>
      </c>
    </row>
    <row r="47" spans="1:1" ht="14.25" x14ac:dyDescent="0.2">
      <c r="A47" s="177" t="s">
        <v>662</v>
      </c>
    </row>
    <row r="48" spans="1:1" ht="14.25" x14ac:dyDescent="0.2">
      <c r="A48" s="177" t="s">
        <v>663</v>
      </c>
    </row>
    <row r="49" spans="1:1" ht="15" x14ac:dyDescent="0.25">
      <c r="A49" s="177" t="s">
        <v>665</v>
      </c>
    </row>
    <row r="50" spans="1:1" ht="15" x14ac:dyDescent="0.25">
      <c r="A50" s="177" t="s">
        <v>666</v>
      </c>
    </row>
    <row r="51" spans="1:1" ht="15" x14ac:dyDescent="0.25">
      <c r="A51" s="177" t="s">
        <v>667</v>
      </c>
    </row>
    <row r="52" spans="1:1" ht="14.25" x14ac:dyDescent="0.2">
      <c r="A52" s="121" t="s">
        <v>533</v>
      </c>
    </row>
    <row r="53" spans="1:1" ht="14.25" x14ac:dyDescent="0.2">
      <c r="A53" s="176" t="s">
        <v>390</v>
      </c>
    </row>
    <row r="54" spans="1:1" ht="14.25" x14ac:dyDescent="0.2">
      <c r="A54" s="177" t="s">
        <v>391</v>
      </c>
    </row>
    <row r="55" spans="1:1" ht="15" x14ac:dyDescent="0.25">
      <c r="A55" s="177" t="s">
        <v>392</v>
      </c>
    </row>
    <row r="56" spans="1:1" ht="15" x14ac:dyDescent="0.25">
      <c r="A56" s="380" t="s">
        <v>393</v>
      </c>
    </row>
    <row r="57" spans="1:1" ht="15" x14ac:dyDescent="0.25">
      <c r="A57" s="380" t="s">
        <v>394</v>
      </c>
    </row>
    <row r="58" spans="1:1" ht="15" x14ac:dyDescent="0.25">
      <c r="A58" s="177" t="s">
        <v>395</v>
      </c>
    </row>
    <row r="59" spans="1:1" ht="14.25" x14ac:dyDescent="0.2">
      <c r="A59" s="177" t="s">
        <v>534</v>
      </c>
    </row>
    <row r="60" spans="1:1" ht="14.25" x14ac:dyDescent="0.2">
      <c r="A60" s="177" t="s">
        <v>535</v>
      </c>
    </row>
    <row r="61" spans="1:1" ht="14.25" x14ac:dyDescent="0.2">
      <c r="A61" s="121" t="s">
        <v>396</v>
      </c>
    </row>
    <row r="62" spans="1:1" ht="14.25" x14ac:dyDescent="0.2">
      <c r="A62" s="121" t="s">
        <v>536</v>
      </c>
    </row>
    <row r="63" spans="1:1" ht="14.25" x14ac:dyDescent="0.2">
      <c r="A63" s="121" t="s">
        <v>537</v>
      </c>
    </row>
    <row r="64" spans="1:1" ht="14.25" x14ac:dyDescent="0.2">
      <c r="A64" s="121" t="s">
        <v>538</v>
      </c>
    </row>
    <row r="65" spans="1:1" ht="14.25" x14ac:dyDescent="0.2">
      <c r="A65" s="121" t="s">
        <v>539</v>
      </c>
    </row>
    <row r="66" spans="1:1" ht="14.25" x14ac:dyDescent="0.2">
      <c r="A66" s="121" t="s">
        <v>540</v>
      </c>
    </row>
    <row r="67" spans="1:1" ht="14.25" x14ac:dyDescent="0.2">
      <c r="A67" s="121" t="s">
        <v>541</v>
      </c>
    </row>
    <row r="68" spans="1:1" ht="14.25" customHeight="1" x14ac:dyDescent="0.2">
      <c r="A68" s="121" t="s">
        <v>397</v>
      </c>
    </row>
    <row r="69" spans="1:1" ht="14.25" x14ac:dyDescent="0.2">
      <c r="A69" s="121" t="s">
        <v>398</v>
      </c>
    </row>
    <row r="70" spans="1:1" ht="15" x14ac:dyDescent="0.25">
      <c r="A70" s="135" t="s">
        <v>399</v>
      </c>
    </row>
    <row r="71" spans="1:1" ht="15" x14ac:dyDescent="0.25">
      <c r="A71" s="135" t="s">
        <v>542</v>
      </c>
    </row>
    <row r="72" spans="1:1" ht="15.75" x14ac:dyDescent="0.25">
      <c r="A72" s="460" t="s">
        <v>664</v>
      </c>
    </row>
  </sheetData>
  <phoneticPr fontId="25" type="noConversion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1"/>
  <sheetViews>
    <sheetView topLeftCell="A19" zoomScaleNormal="100" workbookViewId="0">
      <selection activeCell="M16" sqref="M16"/>
    </sheetView>
  </sheetViews>
  <sheetFormatPr defaultRowHeight="12.75" x14ac:dyDescent="0.2"/>
  <sheetData>
    <row r="1" spans="1:11" ht="19.5" customHeight="1" x14ac:dyDescent="0.2">
      <c r="A1" s="934" t="s">
        <v>885</v>
      </c>
      <c r="B1" s="934"/>
      <c r="C1" s="934"/>
      <c r="D1" s="934"/>
      <c r="E1" s="934"/>
      <c r="F1" s="934"/>
      <c r="G1" s="934"/>
      <c r="H1" s="934"/>
      <c r="I1" s="934"/>
    </row>
    <row r="2" spans="1:11" ht="21.75" customHeight="1" x14ac:dyDescent="0.2"/>
    <row r="3" spans="1:11" ht="14.25" x14ac:dyDescent="0.2">
      <c r="A3" s="932" t="s">
        <v>771</v>
      </c>
      <c r="B3" s="932"/>
      <c r="C3" s="932"/>
      <c r="D3" s="932"/>
      <c r="E3" s="932"/>
      <c r="F3" s="932"/>
      <c r="G3" s="932"/>
      <c r="H3" s="932"/>
      <c r="I3" s="932"/>
    </row>
    <row r="4" spans="1:11" ht="14.25" x14ac:dyDescent="0.2">
      <c r="A4" s="488" t="s">
        <v>730</v>
      </c>
      <c r="B4" s="488"/>
      <c r="C4" s="488"/>
      <c r="D4" s="488"/>
      <c r="E4" s="489"/>
      <c r="F4" s="489"/>
      <c r="G4" s="489"/>
      <c r="H4" s="489"/>
    </row>
    <row r="5" spans="1:11" ht="19.5" customHeight="1" x14ac:dyDescent="0.2">
      <c r="A5" s="487"/>
      <c r="B5" s="487"/>
      <c r="C5" s="487"/>
      <c r="D5" s="487"/>
      <c r="E5" s="487"/>
      <c r="F5" s="487"/>
      <c r="G5" s="487"/>
      <c r="H5" s="487"/>
      <c r="I5" s="487"/>
      <c r="J5" s="487"/>
      <c r="K5" s="487"/>
    </row>
    <row r="6" spans="1:11" ht="14.25" x14ac:dyDescent="0.2">
      <c r="A6" s="487" t="s">
        <v>731</v>
      </c>
      <c r="B6" s="487"/>
      <c r="C6" s="487"/>
      <c r="D6" s="487"/>
      <c r="E6" s="487"/>
      <c r="F6" s="487"/>
      <c r="G6" s="487"/>
      <c r="H6" s="487"/>
      <c r="I6" s="487"/>
      <c r="J6" s="487"/>
      <c r="K6" s="487"/>
    </row>
    <row r="7" spans="1:11" ht="14.25" x14ac:dyDescent="0.2">
      <c r="A7" s="487"/>
      <c r="B7" s="487" t="s">
        <v>732</v>
      </c>
      <c r="C7" s="487"/>
      <c r="D7" s="487"/>
      <c r="E7" s="487"/>
      <c r="F7" s="487"/>
      <c r="G7" s="487"/>
      <c r="H7" s="487"/>
      <c r="I7" s="487"/>
      <c r="J7" s="487"/>
      <c r="K7" s="487"/>
    </row>
    <row r="8" spans="1:11" ht="14.25" x14ac:dyDescent="0.2">
      <c r="A8" s="487"/>
      <c r="B8" s="487" t="s">
        <v>733</v>
      </c>
      <c r="C8" s="487"/>
      <c r="D8" s="487"/>
      <c r="E8" s="487"/>
      <c r="F8" s="487"/>
      <c r="G8" s="487"/>
      <c r="H8" s="487"/>
      <c r="I8" s="487"/>
      <c r="J8" s="487"/>
      <c r="K8" s="487"/>
    </row>
    <row r="9" spans="1:11" ht="14.25" x14ac:dyDescent="0.2">
      <c r="A9" s="487"/>
      <c r="B9" s="487" t="s">
        <v>734</v>
      </c>
      <c r="C9" s="487"/>
      <c r="D9" s="487"/>
      <c r="E9" s="487"/>
      <c r="F9" s="487"/>
      <c r="G9" s="487"/>
      <c r="H9" s="487"/>
      <c r="I9" s="487"/>
      <c r="J9" s="487"/>
      <c r="K9" s="487"/>
    </row>
    <row r="10" spans="1:11" ht="14.25" x14ac:dyDescent="0.2">
      <c r="A10" s="487"/>
      <c r="B10" s="487" t="s">
        <v>735</v>
      </c>
      <c r="C10" s="487"/>
      <c r="D10" s="487"/>
      <c r="E10" s="487"/>
      <c r="F10" s="487"/>
      <c r="G10" s="487"/>
      <c r="H10" s="487"/>
      <c r="I10" s="487"/>
      <c r="J10" s="487"/>
      <c r="K10" s="487"/>
    </row>
    <row r="11" spans="1:11" ht="15" x14ac:dyDescent="0.25">
      <c r="A11" s="487"/>
      <c r="B11" s="487" t="s">
        <v>736</v>
      </c>
      <c r="C11" s="487"/>
      <c r="D11" s="487"/>
      <c r="E11" s="487"/>
      <c r="F11" s="487"/>
      <c r="G11" s="487"/>
      <c r="H11" s="487"/>
      <c r="I11" s="487"/>
      <c r="J11" s="487"/>
      <c r="K11" s="487"/>
    </row>
    <row r="12" spans="1:11" ht="14.25" x14ac:dyDescent="0.2">
      <c r="A12" s="487"/>
      <c r="B12" s="933" t="s">
        <v>737</v>
      </c>
      <c r="C12" s="933"/>
      <c r="D12" s="933"/>
      <c r="E12" s="933"/>
      <c r="F12" s="933"/>
      <c r="G12" s="933"/>
      <c r="H12" s="933"/>
      <c r="I12" s="933"/>
      <c r="J12" s="487"/>
      <c r="K12" s="487"/>
    </row>
    <row r="13" spans="1:11" ht="14.25" x14ac:dyDescent="0.2">
      <c r="A13" s="487"/>
      <c r="B13" s="487" t="s">
        <v>738</v>
      </c>
      <c r="C13" s="487"/>
      <c r="D13" s="487"/>
      <c r="E13" s="487"/>
      <c r="F13" s="487"/>
      <c r="G13" s="487"/>
      <c r="H13" s="487"/>
      <c r="I13" s="487"/>
      <c r="J13" s="487"/>
      <c r="K13" s="487"/>
    </row>
    <row r="14" spans="1:11" ht="14.25" x14ac:dyDescent="0.2">
      <c r="A14" s="487"/>
      <c r="B14" s="487" t="s">
        <v>739</v>
      </c>
      <c r="C14" s="487"/>
      <c r="D14" s="487"/>
      <c r="E14" s="487"/>
      <c r="F14" s="487"/>
      <c r="G14" s="487"/>
      <c r="H14" s="487"/>
      <c r="I14" s="487"/>
      <c r="J14" s="487"/>
      <c r="K14" s="487"/>
    </row>
    <row r="15" spans="1:11" ht="14.25" x14ac:dyDescent="0.2">
      <c r="A15" s="487"/>
      <c r="B15" s="487" t="s">
        <v>748</v>
      </c>
      <c r="C15" s="487"/>
      <c r="D15" s="487"/>
      <c r="E15" s="487"/>
      <c r="F15" s="487"/>
      <c r="G15" s="487"/>
      <c r="H15" s="487"/>
      <c r="I15" s="487"/>
      <c r="J15" s="487"/>
      <c r="K15" s="487"/>
    </row>
    <row r="16" spans="1:11" ht="14.25" x14ac:dyDescent="0.2">
      <c r="A16" s="487"/>
      <c r="B16" s="487" t="s">
        <v>740</v>
      </c>
      <c r="C16" s="487"/>
      <c r="D16" s="487"/>
      <c r="E16" s="487"/>
      <c r="F16" s="487"/>
      <c r="G16" s="487"/>
      <c r="H16" s="487"/>
      <c r="I16" s="487"/>
      <c r="J16" s="487"/>
      <c r="K16" s="487"/>
    </row>
    <row r="17" spans="1:11" ht="14.25" x14ac:dyDescent="0.2">
      <c r="A17" s="487"/>
      <c r="B17" s="487" t="s">
        <v>741</v>
      </c>
      <c r="C17" s="487"/>
      <c r="D17" s="487"/>
      <c r="E17" s="487"/>
      <c r="F17" s="487"/>
      <c r="G17" s="487"/>
      <c r="H17" s="487"/>
      <c r="I17" s="487"/>
      <c r="J17" s="487"/>
      <c r="K17" s="487"/>
    </row>
    <row r="18" spans="1:11" ht="15" x14ac:dyDescent="0.25">
      <c r="A18" s="487"/>
      <c r="B18" s="490" t="s">
        <v>742</v>
      </c>
      <c r="C18" s="490"/>
      <c r="D18" s="490"/>
      <c r="E18" s="490"/>
      <c r="F18" s="490"/>
      <c r="G18" s="490"/>
      <c r="H18" s="490"/>
      <c r="I18" s="487"/>
      <c r="J18" s="487"/>
      <c r="K18" s="487"/>
    </row>
    <row r="19" spans="1:11" ht="15" x14ac:dyDescent="0.25">
      <c r="A19" s="487"/>
      <c r="B19" s="490" t="s">
        <v>749</v>
      </c>
      <c r="C19" s="490"/>
      <c r="D19" s="490"/>
      <c r="E19" s="490"/>
      <c r="F19" s="490"/>
      <c r="G19" s="490"/>
      <c r="H19" s="490"/>
      <c r="I19" s="487"/>
      <c r="J19" s="487"/>
      <c r="K19" s="487"/>
    </row>
    <row r="20" spans="1:11" ht="14.25" x14ac:dyDescent="0.2">
      <c r="A20" s="487"/>
      <c r="B20" s="487" t="s">
        <v>743</v>
      </c>
      <c r="C20" s="487"/>
      <c r="D20" s="487"/>
      <c r="E20" s="487"/>
      <c r="F20" s="487"/>
      <c r="G20" s="487"/>
      <c r="H20" s="487"/>
      <c r="I20" s="487"/>
      <c r="J20" s="487"/>
      <c r="K20" s="487"/>
    </row>
    <row r="21" spans="1:11" ht="14.25" x14ac:dyDescent="0.2">
      <c r="A21" s="487"/>
      <c r="B21" s="487" t="s">
        <v>744</v>
      </c>
      <c r="C21" s="487"/>
      <c r="D21" s="487"/>
      <c r="E21" s="487"/>
      <c r="F21" s="487"/>
      <c r="G21" s="487"/>
      <c r="H21" s="487"/>
      <c r="I21" s="487"/>
      <c r="J21" s="487"/>
      <c r="K21" s="487"/>
    </row>
    <row r="22" spans="1:11" ht="14.25" x14ac:dyDescent="0.2">
      <c r="A22" s="487"/>
      <c r="B22" s="487" t="s">
        <v>745</v>
      </c>
      <c r="C22" s="487"/>
      <c r="D22" s="487"/>
      <c r="E22" s="487"/>
      <c r="F22" s="487"/>
      <c r="G22" s="487"/>
      <c r="H22" s="487"/>
      <c r="I22" s="487"/>
      <c r="J22" s="487"/>
      <c r="K22" s="487"/>
    </row>
    <row r="23" spans="1:11" ht="14.25" x14ac:dyDescent="0.2">
      <c r="A23" s="487"/>
      <c r="B23" s="487" t="s">
        <v>746</v>
      </c>
      <c r="C23" s="487"/>
      <c r="D23" s="487"/>
      <c r="E23" s="487"/>
      <c r="F23" s="487"/>
      <c r="G23" s="487"/>
      <c r="H23" s="487"/>
      <c r="I23" s="487"/>
      <c r="J23" s="487"/>
      <c r="K23" s="487"/>
    </row>
    <row r="24" spans="1:11" ht="14.25" x14ac:dyDescent="0.2">
      <c r="A24" s="487"/>
      <c r="B24" s="487" t="s">
        <v>747</v>
      </c>
      <c r="C24" s="487"/>
      <c r="D24" s="487"/>
      <c r="E24" s="487"/>
      <c r="F24" s="487"/>
      <c r="G24" s="487"/>
      <c r="H24" s="487"/>
      <c r="I24" s="487"/>
      <c r="J24" s="487"/>
      <c r="K24" s="487"/>
    </row>
    <row r="25" spans="1:11" ht="14.25" x14ac:dyDescent="0.2">
      <c r="A25" s="487"/>
      <c r="B25" s="487" t="s">
        <v>750</v>
      </c>
      <c r="C25" s="487"/>
      <c r="D25" s="487"/>
      <c r="E25" s="487"/>
      <c r="F25" s="487"/>
      <c r="G25" s="487"/>
      <c r="H25" s="487"/>
      <c r="I25" s="487"/>
      <c r="J25" s="487"/>
      <c r="K25" s="487"/>
    </row>
    <row r="26" spans="1:11" ht="14.25" x14ac:dyDescent="0.2">
      <c r="A26" s="487"/>
      <c r="B26" s="487" t="s">
        <v>751</v>
      </c>
      <c r="C26" s="487"/>
      <c r="D26" s="487"/>
      <c r="E26" s="487"/>
      <c r="F26" s="487"/>
      <c r="G26" s="487"/>
      <c r="H26" s="487"/>
      <c r="I26" s="487"/>
      <c r="J26" s="487"/>
      <c r="K26" s="487"/>
    </row>
    <row r="27" spans="1:11" ht="14.25" x14ac:dyDescent="0.2">
      <c r="A27" s="487"/>
      <c r="B27" s="487" t="s">
        <v>752</v>
      </c>
      <c r="C27" s="487"/>
      <c r="D27" s="487"/>
      <c r="E27" s="487"/>
      <c r="F27" s="487"/>
      <c r="G27" s="487"/>
      <c r="H27" s="487"/>
      <c r="I27" s="487"/>
      <c r="J27" s="487"/>
      <c r="K27" s="487"/>
    </row>
    <row r="28" spans="1:11" ht="14.25" x14ac:dyDescent="0.2">
      <c r="A28" s="487"/>
      <c r="B28" s="487" t="s">
        <v>753</v>
      </c>
      <c r="C28" s="487"/>
      <c r="D28" s="487"/>
      <c r="E28" s="487"/>
      <c r="F28" s="487"/>
      <c r="G28" s="487"/>
      <c r="H28" s="487"/>
      <c r="I28" s="487"/>
      <c r="J28" s="487"/>
      <c r="K28" s="487"/>
    </row>
    <row r="29" spans="1:11" ht="14.25" x14ac:dyDescent="0.2">
      <c r="A29" s="487"/>
      <c r="B29" s="487" t="s">
        <v>754</v>
      </c>
      <c r="C29" s="487"/>
      <c r="D29" s="487"/>
      <c r="E29" s="487"/>
      <c r="F29" s="487"/>
      <c r="G29" s="487"/>
      <c r="H29" s="487"/>
      <c r="I29" s="487"/>
      <c r="J29" s="487"/>
      <c r="K29" s="487"/>
    </row>
    <row r="30" spans="1:11" ht="14.25" x14ac:dyDescent="0.2">
      <c r="A30" s="487"/>
      <c r="B30" s="487" t="s">
        <v>755</v>
      </c>
      <c r="C30" s="487"/>
      <c r="D30" s="487"/>
      <c r="E30" s="487"/>
      <c r="F30" s="487"/>
      <c r="G30" s="487"/>
      <c r="H30" s="487"/>
      <c r="I30" s="487"/>
      <c r="J30" s="487"/>
      <c r="K30" s="487"/>
    </row>
    <row r="31" spans="1:11" ht="14.25" x14ac:dyDescent="0.2">
      <c r="A31" s="487"/>
      <c r="B31" s="487" t="s">
        <v>756</v>
      </c>
      <c r="C31" s="487"/>
      <c r="D31" s="487"/>
      <c r="E31" s="487"/>
      <c r="F31" s="487"/>
      <c r="G31" s="487"/>
      <c r="H31" s="487"/>
      <c r="I31" s="487"/>
      <c r="J31" s="487"/>
      <c r="K31" s="487"/>
    </row>
    <row r="32" spans="1:11" ht="14.25" x14ac:dyDescent="0.2">
      <c r="A32" s="487"/>
      <c r="B32" s="487" t="s">
        <v>757</v>
      </c>
      <c r="C32" s="487"/>
      <c r="D32" s="487"/>
      <c r="E32" s="487"/>
      <c r="F32" s="487"/>
      <c r="G32" s="487"/>
      <c r="H32" s="487"/>
      <c r="I32" s="487"/>
      <c r="J32" s="487"/>
      <c r="K32" s="487"/>
    </row>
    <row r="33" spans="1:11" ht="14.25" x14ac:dyDescent="0.2">
      <c r="A33" s="487"/>
      <c r="B33" s="487" t="s">
        <v>758</v>
      </c>
      <c r="C33" s="487"/>
      <c r="D33" s="487"/>
      <c r="E33" s="487"/>
      <c r="F33" s="487"/>
      <c r="G33" s="487"/>
      <c r="H33" s="487"/>
      <c r="I33" s="487"/>
      <c r="J33" s="487"/>
      <c r="K33" s="487"/>
    </row>
    <row r="34" spans="1:11" ht="14.25" x14ac:dyDescent="0.2">
      <c r="A34" s="487"/>
      <c r="B34" s="487" t="s">
        <v>759</v>
      </c>
      <c r="C34" s="487"/>
      <c r="D34" s="487"/>
      <c r="E34" s="487"/>
      <c r="F34" s="487"/>
      <c r="G34" s="487"/>
      <c r="H34" s="487"/>
      <c r="I34" s="487"/>
      <c r="J34" s="487"/>
      <c r="K34" s="487"/>
    </row>
    <row r="35" spans="1:11" ht="14.25" x14ac:dyDescent="0.2">
      <c r="A35" s="487"/>
      <c r="B35" s="487" t="s">
        <v>760</v>
      </c>
      <c r="C35" s="487"/>
      <c r="D35" s="487"/>
      <c r="E35" s="487"/>
      <c r="F35" s="487"/>
      <c r="G35" s="487"/>
      <c r="H35" s="487"/>
      <c r="I35" s="487"/>
      <c r="J35" s="487"/>
      <c r="K35" s="487"/>
    </row>
    <row r="36" spans="1:11" ht="14.25" x14ac:dyDescent="0.2">
      <c r="A36" s="487"/>
      <c r="B36" s="487" t="s">
        <v>761</v>
      </c>
      <c r="C36" s="487"/>
      <c r="D36" s="487"/>
      <c r="E36" s="487"/>
      <c r="F36" s="487"/>
      <c r="G36" s="487"/>
      <c r="H36" s="487"/>
      <c r="I36" s="487"/>
      <c r="J36" s="487"/>
      <c r="K36" s="487"/>
    </row>
    <row r="37" spans="1:11" ht="14.25" x14ac:dyDescent="0.2">
      <c r="A37" s="487"/>
      <c r="B37" s="487" t="s">
        <v>762</v>
      </c>
      <c r="C37" s="487"/>
      <c r="D37" s="487"/>
      <c r="E37" s="487"/>
      <c r="F37" s="487"/>
      <c r="G37" s="487"/>
      <c r="H37" s="487"/>
      <c r="I37" s="487"/>
      <c r="J37" s="487"/>
      <c r="K37" s="487"/>
    </row>
    <row r="38" spans="1:11" ht="14.25" x14ac:dyDescent="0.2">
      <c r="A38" s="487"/>
      <c r="B38" s="487" t="s">
        <v>763</v>
      </c>
      <c r="C38" s="487"/>
      <c r="D38" s="487"/>
      <c r="E38" s="487"/>
      <c r="F38" s="487"/>
      <c r="G38" s="487"/>
      <c r="H38" s="487"/>
      <c r="I38" s="487"/>
      <c r="J38" s="487"/>
      <c r="K38" s="487"/>
    </row>
    <row r="39" spans="1:11" ht="14.25" x14ac:dyDescent="0.2">
      <c r="A39" s="487"/>
      <c r="B39" s="487" t="s">
        <v>764</v>
      </c>
      <c r="C39" s="487"/>
      <c r="D39" s="487"/>
      <c r="E39" s="487"/>
      <c r="F39" s="487"/>
      <c r="G39" s="487"/>
      <c r="H39" s="487"/>
      <c r="I39" s="487"/>
      <c r="J39" s="487"/>
      <c r="K39" s="487"/>
    </row>
    <row r="40" spans="1:11" ht="14.25" x14ac:dyDescent="0.2">
      <c r="A40" s="487"/>
      <c r="B40" s="487" t="s">
        <v>765</v>
      </c>
      <c r="C40" s="487"/>
      <c r="D40" s="487"/>
      <c r="E40" s="487"/>
      <c r="F40" s="487"/>
      <c r="G40" s="487"/>
      <c r="H40" s="487"/>
      <c r="I40" s="487"/>
      <c r="J40" s="487"/>
      <c r="K40" s="487"/>
    </row>
    <row r="41" spans="1:11" ht="14.25" x14ac:dyDescent="0.2">
      <c r="A41" s="487"/>
      <c r="B41" s="487" t="s">
        <v>766</v>
      </c>
      <c r="C41" s="487"/>
      <c r="D41" s="487"/>
      <c r="E41" s="487"/>
      <c r="F41" s="487"/>
      <c r="G41" s="487"/>
      <c r="H41" s="487"/>
      <c r="I41" s="487"/>
      <c r="J41" s="487"/>
      <c r="K41" s="487"/>
    </row>
    <row r="42" spans="1:11" ht="14.25" x14ac:dyDescent="0.2">
      <c r="A42" s="487"/>
      <c r="B42" s="487" t="s">
        <v>767</v>
      </c>
      <c r="C42" s="487"/>
      <c r="D42" s="487"/>
      <c r="E42" s="487"/>
      <c r="F42" s="487"/>
      <c r="G42" s="487"/>
      <c r="H42" s="487"/>
      <c r="I42" s="487"/>
      <c r="J42" s="487"/>
      <c r="K42" s="487"/>
    </row>
    <row r="43" spans="1:11" ht="15" x14ac:dyDescent="0.25">
      <c r="A43" s="487"/>
      <c r="B43" s="490" t="s">
        <v>768</v>
      </c>
      <c r="C43" s="490"/>
      <c r="D43" s="490"/>
      <c r="E43" s="490"/>
      <c r="F43" s="490"/>
      <c r="G43" s="490"/>
      <c r="H43" s="490"/>
      <c r="I43" s="490"/>
      <c r="J43" s="487"/>
      <c r="K43" s="487"/>
    </row>
    <row r="44" spans="1:11" ht="15" x14ac:dyDescent="0.25">
      <c r="A44" s="487"/>
      <c r="B44" s="490" t="s">
        <v>769</v>
      </c>
      <c r="C44" s="490"/>
      <c r="D44" s="490"/>
      <c r="E44" s="490"/>
      <c r="F44" s="490"/>
      <c r="G44" s="490"/>
      <c r="H44" s="490"/>
      <c r="I44" s="490"/>
      <c r="J44" s="487"/>
      <c r="K44" s="487"/>
    </row>
    <row r="45" spans="1:11" ht="14.25" x14ac:dyDescent="0.2">
      <c r="A45" s="487"/>
      <c r="B45" s="487"/>
      <c r="C45" s="487"/>
      <c r="D45" s="487"/>
      <c r="E45" s="487"/>
      <c r="F45" s="487"/>
      <c r="G45" s="487"/>
      <c r="H45" s="487"/>
      <c r="I45" s="487"/>
      <c r="J45" s="487"/>
      <c r="K45" s="487"/>
    </row>
    <row r="46" spans="1:11" ht="14.25" x14ac:dyDescent="0.2">
      <c r="A46" s="487"/>
      <c r="B46" s="487"/>
      <c r="C46" s="487"/>
      <c r="D46" s="487"/>
      <c r="E46" s="487"/>
      <c r="F46" s="487"/>
      <c r="G46" s="487"/>
      <c r="H46" s="487"/>
      <c r="I46" s="487"/>
      <c r="J46" s="487"/>
      <c r="K46" s="487"/>
    </row>
    <row r="47" spans="1:11" ht="14.25" x14ac:dyDescent="0.2">
      <c r="A47" s="487"/>
      <c r="B47" s="487"/>
      <c r="C47" s="487"/>
      <c r="D47" s="487"/>
      <c r="E47" s="487"/>
      <c r="F47" s="487"/>
      <c r="G47" s="487"/>
      <c r="H47" s="487"/>
      <c r="I47" s="487"/>
      <c r="J47" s="487"/>
      <c r="K47" s="487"/>
    </row>
    <row r="48" spans="1:11" ht="14.25" x14ac:dyDescent="0.2">
      <c r="A48" s="487"/>
      <c r="B48" s="487"/>
      <c r="C48" s="487"/>
      <c r="D48" s="487"/>
      <c r="E48" s="487"/>
      <c r="F48" s="487"/>
      <c r="G48" s="487"/>
      <c r="H48" s="487"/>
      <c r="I48" s="487"/>
      <c r="J48" s="487"/>
      <c r="K48" s="487"/>
    </row>
    <row r="49" spans="1:11" ht="14.25" x14ac:dyDescent="0.2">
      <c r="A49" s="487"/>
      <c r="B49" s="487"/>
      <c r="C49" s="487"/>
      <c r="D49" s="487"/>
      <c r="E49" s="487"/>
      <c r="F49" s="487"/>
      <c r="G49" s="487"/>
      <c r="H49" s="487"/>
      <c r="I49" s="487"/>
      <c r="J49" s="487"/>
      <c r="K49" s="487"/>
    </row>
    <row r="50" spans="1:11" ht="14.25" x14ac:dyDescent="0.2">
      <c r="A50" s="487"/>
      <c r="B50" s="487"/>
      <c r="C50" s="487"/>
      <c r="D50" s="487"/>
      <c r="E50" s="487"/>
      <c r="F50" s="487"/>
      <c r="G50" s="487"/>
      <c r="H50" s="487"/>
      <c r="I50" s="487"/>
      <c r="J50" s="487"/>
      <c r="K50" s="487"/>
    </row>
    <row r="51" spans="1:11" ht="14.25" x14ac:dyDescent="0.2">
      <c r="A51" s="487"/>
      <c r="B51" s="487"/>
      <c r="C51" s="487"/>
      <c r="D51" s="487"/>
      <c r="E51" s="487"/>
      <c r="F51" s="487"/>
      <c r="G51" s="487"/>
      <c r="H51" s="487"/>
      <c r="I51" s="487"/>
      <c r="J51" s="487"/>
      <c r="K51" s="487"/>
    </row>
  </sheetData>
  <mergeCells count="3">
    <mergeCell ref="A3:I3"/>
    <mergeCell ref="B12:I12"/>
    <mergeCell ref="A1:I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89"/>
  <sheetViews>
    <sheetView view="pageBreakPreview" topLeftCell="A34" zoomScaleNormal="100" zoomScaleSheetLayoutView="100" workbookViewId="0">
      <selection activeCell="A36" sqref="A36"/>
    </sheetView>
  </sheetViews>
  <sheetFormatPr defaultRowHeight="12.75" x14ac:dyDescent="0.2"/>
  <cols>
    <col min="1" max="1" width="104.28515625" customWidth="1"/>
  </cols>
  <sheetData>
    <row r="1" spans="1:1" ht="15" x14ac:dyDescent="0.25">
      <c r="A1" s="396" t="s">
        <v>886</v>
      </c>
    </row>
    <row r="2" spans="1:1" ht="20.25" customHeight="1" x14ac:dyDescent="0.25">
      <c r="A2" s="136" t="s">
        <v>260</v>
      </c>
    </row>
    <row r="3" spans="1:1" ht="9" customHeight="1" x14ac:dyDescent="0.25">
      <c r="A3" s="136"/>
    </row>
    <row r="4" spans="1:1" s="224" customFormat="1" ht="14.25" x14ac:dyDescent="0.2">
      <c r="A4" s="121" t="s">
        <v>543</v>
      </c>
    </row>
    <row r="5" spans="1:1" s="224" customFormat="1" ht="14.25" x14ac:dyDescent="0.2">
      <c r="A5" s="121" t="s">
        <v>544</v>
      </c>
    </row>
    <row r="6" spans="1:1" s="224" customFormat="1" ht="14.25" customHeight="1" x14ac:dyDescent="0.2">
      <c r="A6" s="121" t="s">
        <v>545</v>
      </c>
    </row>
    <row r="7" spans="1:1" s="224" customFormat="1" ht="14.25" x14ac:dyDescent="0.2">
      <c r="A7" s="121" t="s">
        <v>546</v>
      </c>
    </row>
    <row r="8" spans="1:1" ht="14.25" x14ac:dyDescent="0.2">
      <c r="A8" s="121" t="s">
        <v>547</v>
      </c>
    </row>
    <row r="9" spans="1:1" ht="14.25" x14ac:dyDescent="0.2">
      <c r="A9" s="121" t="s">
        <v>548</v>
      </c>
    </row>
    <row r="10" spans="1:1" ht="14.25" x14ac:dyDescent="0.2">
      <c r="A10" s="121" t="s">
        <v>549</v>
      </c>
    </row>
    <row r="11" spans="1:1" ht="15" customHeight="1" x14ac:dyDescent="0.2">
      <c r="A11" s="121" t="s">
        <v>668</v>
      </c>
    </row>
    <row r="12" spans="1:1" ht="14.25" x14ac:dyDescent="0.2">
      <c r="A12" s="121" t="s">
        <v>550</v>
      </c>
    </row>
    <row r="13" spans="1:1" ht="14.25" x14ac:dyDescent="0.2">
      <c r="A13" s="121" t="s">
        <v>551</v>
      </c>
    </row>
    <row r="14" spans="1:1" ht="14.25" x14ac:dyDescent="0.2">
      <c r="A14" s="121" t="s">
        <v>552</v>
      </c>
    </row>
    <row r="15" spans="1:1" ht="14.25" x14ac:dyDescent="0.2">
      <c r="A15" s="121" t="s">
        <v>553</v>
      </c>
    </row>
    <row r="16" spans="1:1" ht="14.25" x14ac:dyDescent="0.2">
      <c r="A16" s="121" t="s">
        <v>722</v>
      </c>
    </row>
    <row r="17" spans="1:1" ht="14.25" x14ac:dyDescent="0.2">
      <c r="A17" s="121" t="s">
        <v>723</v>
      </c>
    </row>
    <row r="18" spans="1:1" ht="14.25" x14ac:dyDescent="0.2">
      <c r="A18" s="121" t="s">
        <v>724</v>
      </c>
    </row>
    <row r="19" spans="1:1" ht="14.25" x14ac:dyDescent="0.2">
      <c r="A19" s="121" t="s">
        <v>554</v>
      </c>
    </row>
    <row r="20" spans="1:1" ht="14.25" x14ac:dyDescent="0.2">
      <c r="A20" s="121" t="s">
        <v>316</v>
      </c>
    </row>
    <row r="21" spans="1:1" ht="14.25" x14ac:dyDescent="0.2">
      <c r="A21" s="121" t="s">
        <v>317</v>
      </c>
    </row>
    <row r="22" spans="1:1" ht="15" customHeight="1" x14ac:dyDescent="0.2">
      <c r="A22" s="518" t="s">
        <v>857</v>
      </c>
    </row>
    <row r="23" spans="1:1" ht="14.25" x14ac:dyDescent="0.2">
      <c r="A23" s="519" t="s">
        <v>858</v>
      </c>
    </row>
    <row r="24" spans="1:1" ht="14.25" x14ac:dyDescent="0.2">
      <c r="A24" s="519" t="s">
        <v>859</v>
      </c>
    </row>
    <row r="25" spans="1:1" ht="14.25" x14ac:dyDescent="0.2">
      <c r="A25" s="121" t="s">
        <v>555</v>
      </c>
    </row>
    <row r="26" spans="1:1" ht="14.25" x14ac:dyDescent="0.2">
      <c r="A26" s="121" t="s">
        <v>860</v>
      </c>
    </row>
    <row r="27" spans="1:1" ht="14.25" x14ac:dyDescent="0.2">
      <c r="A27" s="121" t="s">
        <v>556</v>
      </c>
    </row>
    <row r="28" spans="1:1" ht="14.25" x14ac:dyDescent="0.2">
      <c r="A28" s="121" t="s">
        <v>860</v>
      </c>
    </row>
    <row r="29" spans="1:1" ht="14.25" x14ac:dyDescent="0.2">
      <c r="A29" s="121" t="s">
        <v>557</v>
      </c>
    </row>
    <row r="30" spans="1:1" ht="14.25" x14ac:dyDescent="0.2">
      <c r="A30" s="121" t="s">
        <v>861</v>
      </c>
    </row>
    <row r="31" spans="1:1" ht="15" x14ac:dyDescent="0.25">
      <c r="A31" s="135" t="s">
        <v>669</v>
      </c>
    </row>
    <row r="32" spans="1:1" ht="14.25" x14ac:dyDescent="0.2">
      <c r="A32" s="121" t="s">
        <v>558</v>
      </c>
    </row>
    <row r="33" spans="1:1" ht="16.5" customHeight="1" x14ac:dyDescent="0.2">
      <c r="A33" s="121" t="s">
        <v>423</v>
      </c>
    </row>
    <row r="34" spans="1:1" ht="14.25" x14ac:dyDescent="0.2">
      <c r="A34" s="121" t="s">
        <v>424</v>
      </c>
    </row>
    <row r="35" spans="1:1" ht="14.25" x14ac:dyDescent="0.2">
      <c r="A35" s="121" t="s">
        <v>425</v>
      </c>
    </row>
    <row r="36" spans="1:1" ht="14.25" x14ac:dyDescent="0.2">
      <c r="A36" s="121" t="s">
        <v>559</v>
      </c>
    </row>
    <row r="37" spans="1:1" ht="14.25" x14ac:dyDescent="0.2">
      <c r="A37" s="121" t="s">
        <v>560</v>
      </c>
    </row>
    <row r="38" spans="1:1" ht="14.25" x14ac:dyDescent="0.2">
      <c r="A38" s="121" t="s">
        <v>561</v>
      </c>
    </row>
    <row r="39" spans="1:1" ht="14.25" x14ac:dyDescent="0.2">
      <c r="A39" s="121" t="s">
        <v>562</v>
      </c>
    </row>
    <row r="40" spans="1:1" ht="14.25" x14ac:dyDescent="0.2">
      <c r="A40" s="121" t="s">
        <v>563</v>
      </c>
    </row>
    <row r="41" spans="1:1" ht="14.25" x14ac:dyDescent="0.2">
      <c r="A41" s="121" t="s">
        <v>564</v>
      </c>
    </row>
    <row r="42" spans="1:1" ht="14.25" x14ac:dyDescent="0.2">
      <c r="A42" s="121" t="s">
        <v>565</v>
      </c>
    </row>
    <row r="43" spans="1:1" ht="14.25" x14ac:dyDescent="0.2">
      <c r="A43" s="121" t="s">
        <v>566</v>
      </c>
    </row>
    <row r="44" spans="1:1" ht="14.25" x14ac:dyDescent="0.2">
      <c r="A44" s="121" t="s">
        <v>567</v>
      </c>
    </row>
    <row r="45" spans="1:1" ht="14.25" x14ac:dyDescent="0.2">
      <c r="A45" s="121" t="s">
        <v>568</v>
      </c>
    </row>
    <row r="46" spans="1:1" ht="14.25" x14ac:dyDescent="0.2">
      <c r="A46" s="121" t="s">
        <v>569</v>
      </c>
    </row>
    <row r="47" spans="1:1" ht="14.25" x14ac:dyDescent="0.2">
      <c r="A47" s="121" t="s">
        <v>670</v>
      </c>
    </row>
    <row r="48" spans="1:1" ht="14.25" x14ac:dyDescent="0.2">
      <c r="A48" s="121" t="s">
        <v>570</v>
      </c>
    </row>
    <row r="49" spans="1:1" ht="14.25" x14ac:dyDescent="0.2">
      <c r="A49" s="121" t="s">
        <v>571</v>
      </c>
    </row>
    <row r="50" spans="1:1" ht="14.25" x14ac:dyDescent="0.2">
      <c r="A50" s="121" t="s">
        <v>572</v>
      </c>
    </row>
    <row r="51" spans="1:1" ht="14.25" x14ac:dyDescent="0.2">
      <c r="A51" s="121" t="s">
        <v>3</v>
      </c>
    </row>
    <row r="52" spans="1:1" ht="14.25" x14ac:dyDescent="0.2">
      <c r="A52" s="121" t="s">
        <v>573</v>
      </c>
    </row>
    <row r="53" spans="1:1" ht="14.25" x14ac:dyDescent="0.2">
      <c r="A53" s="121" t="s">
        <v>827</v>
      </c>
    </row>
    <row r="54" spans="1:1" ht="14.25" x14ac:dyDescent="0.2">
      <c r="A54" s="121" t="s">
        <v>796</v>
      </c>
    </row>
    <row r="55" spans="1:1" ht="14.25" x14ac:dyDescent="0.2">
      <c r="A55" s="121" t="s">
        <v>826</v>
      </c>
    </row>
    <row r="56" spans="1:1" ht="15.75" customHeight="1" x14ac:dyDescent="0.2">
      <c r="A56" s="121" t="s">
        <v>797</v>
      </c>
    </row>
    <row r="57" spans="1:1" ht="17.25" customHeight="1" x14ac:dyDescent="0.2">
      <c r="A57" s="121"/>
    </row>
    <row r="58" spans="1:1" ht="15" x14ac:dyDescent="0.25">
      <c r="A58" s="136"/>
    </row>
    <row r="59" spans="1:1" ht="15" customHeight="1" x14ac:dyDescent="0.2">
      <c r="A59" s="121"/>
    </row>
    <row r="60" spans="1:1" ht="15" customHeight="1" x14ac:dyDescent="0.2">
      <c r="A60" s="121"/>
    </row>
    <row r="61" spans="1:1" ht="15" customHeight="1" x14ac:dyDescent="0.2">
      <c r="A61" s="121"/>
    </row>
    <row r="62" spans="1:1" ht="15" customHeight="1" x14ac:dyDescent="0.2">
      <c r="A62" s="121"/>
    </row>
    <row r="63" spans="1:1" ht="14.25" customHeight="1" x14ac:dyDescent="0.2">
      <c r="A63" s="121"/>
    </row>
    <row r="64" spans="1:1" ht="14.25" x14ac:dyDescent="0.2">
      <c r="A64" s="121"/>
    </row>
    <row r="65" spans="1:1" ht="14.25" x14ac:dyDescent="0.2">
      <c r="A65" s="121"/>
    </row>
    <row r="66" spans="1:1" ht="14.25" x14ac:dyDescent="0.2">
      <c r="A66" s="121"/>
    </row>
    <row r="67" spans="1:1" ht="13.5" customHeight="1" x14ac:dyDescent="0.2">
      <c r="A67" s="107"/>
    </row>
    <row r="68" spans="1:1" ht="18.75" customHeight="1" x14ac:dyDescent="0.25">
      <c r="A68" s="136"/>
    </row>
    <row r="69" spans="1:1" ht="15" customHeight="1" x14ac:dyDescent="0.2">
      <c r="A69" s="121"/>
    </row>
    <row r="70" spans="1:1" ht="15" customHeight="1" x14ac:dyDescent="0.2">
      <c r="A70" s="121"/>
    </row>
    <row r="71" spans="1:1" ht="14.25" x14ac:dyDescent="0.2">
      <c r="A71" s="121"/>
    </row>
    <row r="72" spans="1:1" ht="14.25" x14ac:dyDescent="0.2">
      <c r="A72" s="121"/>
    </row>
    <row r="73" spans="1:1" ht="19.5" customHeight="1" x14ac:dyDescent="0.2"/>
    <row r="76" spans="1:1" ht="14.25" customHeight="1" x14ac:dyDescent="0.2"/>
    <row r="78" spans="1:1" ht="14.25" customHeight="1" x14ac:dyDescent="0.2"/>
    <row r="80" spans="1:1" ht="15" customHeight="1" x14ac:dyDescent="0.2"/>
    <row r="84" spans="1:1" ht="15" customHeight="1" x14ac:dyDescent="0.2">
      <c r="A84" s="121"/>
    </row>
    <row r="85" spans="1:1" ht="14.25" x14ac:dyDescent="0.2">
      <c r="A85" s="121"/>
    </row>
    <row r="86" spans="1:1" ht="14.25" x14ac:dyDescent="0.2">
      <c r="A86" s="121"/>
    </row>
    <row r="87" spans="1:1" ht="14.25" x14ac:dyDescent="0.2">
      <c r="A87" s="121"/>
    </row>
    <row r="88" spans="1:1" ht="15" x14ac:dyDescent="0.25">
      <c r="A88" s="136"/>
    </row>
    <row r="89" spans="1:1" ht="14.25" x14ac:dyDescent="0.2">
      <c r="A89" s="121"/>
    </row>
  </sheetData>
  <phoneticPr fontId="25" type="noConversion"/>
  <pageMargins left="0.78740157480314965" right="0.78740157480314965" top="0.78740157480314965" bottom="0.78740157480314965" header="0.31496062992125984" footer="0.31496062992125984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F9F20-ADAD-4EC4-894D-EE3A4927EB29}">
  <sheetPr>
    <pageSetUpPr fitToPage="1"/>
  </sheetPr>
  <dimension ref="A1:A31"/>
  <sheetViews>
    <sheetView topLeftCell="A7" workbookViewId="0">
      <selection activeCell="A16" sqref="A16"/>
    </sheetView>
  </sheetViews>
  <sheetFormatPr defaultRowHeight="12.75" x14ac:dyDescent="0.2"/>
  <cols>
    <col min="1" max="1" width="110.5703125" customWidth="1"/>
  </cols>
  <sheetData>
    <row r="1" spans="1:1" ht="15" x14ac:dyDescent="0.25">
      <c r="A1" s="396" t="s">
        <v>887</v>
      </c>
    </row>
    <row r="2" spans="1:1" ht="15" x14ac:dyDescent="0.25">
      <c r="A2" s="396"/>
    </row>
    <row r="3" spans="1:1" ht="15" x14ac:dyDescent="0.25">
      <c r="A3" s="136" t="s">
        <v>889</v>
      </c>
    </row>
    <row r="4" spans="1:1" ht="15" customHeight="1" x14ac:dyDescent="0.2">
      <c r="A4" s="121" t="s">
        <v>574</v>
      </c>
    </row>
    <row r="5" spans="1:1" ht="15" customHeight="1" x14ac:dyDescent="0.2">
      <c r="A5" s="121" t="s">
        <v>270</v>
      </c>
    </row>
    <row r="6" spans="1:1" ht="15" customHeight="1" x14ac:dyDescent="0.2">
      <c r="A6" s="121" t="s">
        <v>575</v>
      </c>
    </row>
    <row r="7" spans="1:1" ht="15" customHeight="1" x14ac:dyDescent="0.2">
      <c r="A7" s="121" t="s">
        <v>271</v>
      </c>
    </row>
    <row r="8" spans="1:1" ht="14.25" customHeight="1" x14ac:dyDescent="0.2">
      <c r="A8" s="121" t="s">
        <v>272</v>
      </c>
    </row>
    <row r="9" spans="1:1" ht="14.25" x14ac:dyDescent="0.2">
      <c r="A9" s="121" t="s">
        <v>890</v>
      </c>
    </row>
    <row r="10" spans="1:1" ht="14.25" x14ac:dyDescent="0.2">
      <c r="A10" s="121" t="s">
        <v>576</v>
      </c>
    </row>
    <row r="11" spans="1:1" ht="14.25" x14ac:dyDescent="0.2">
      <c r="A11" s="121" t="s">
        <v>245</v>
      </c>
    </row>
    <row r="12" spans="1:1" ht="15" customHeight="1" x14ac:dyDescent="0.2">
      <c r="A12" s="519" t="s">
        <v>862</v>
      </c>
    </row>
    <row r="13" spans="1:1" ht="15" customHeight="1" x14ac:dyDescent="0.2">
      <c r="A13" s="519" t="s">
        <v>863</v>
      </c>
    </row>
    <row r="14" spans="1:1" ht="15.75" customHeight="1" x14ac:dyDescent="0.2">
      <c r="A14" s="519" t="s">
        <v>864</v>
      </c>
    </row>
    <row r="15" spans="1:1" ht="14.25" x14ac:dyDescent="0.2">
      <c r="A15" s="519" t="s">
        <v>865</v>
      </c>
    </row>
    <row r="16" spans="1:1" ht="45" customHeight="1" x14ac:dyDescent="0.2">
      <c r="A16" s="517" t="s">
        <v>866</v>
      </c>
    </row>
    <row r="17" spans="1:1" ht="45" customHeight="1" x14ac:dyDescent="0.2">
      <c r="A17" s="517" t="s">
        <v>867</v>
      </c>
    </row>
    <row r="18" spans="1:1" ht="45" customHeight="1" x14ac:dyDescent="0.2">
      <c r="A18" s="517" t="s">
        <v>868</v>
      </c>
    </row>
    <row r="19" spans="1:1" ht="45" customHeight="1" x14ac:dyDescent="0.2">
      <c r="A19" s="517" t="s">
        <v>869</v>
      </c>
    </row>
    <row r="20" spans="1:1" ht="60" customHeight="1" x14ac:dyDescent="0.2">
      <c r="A20" s="517" t="s">
        <v>870</v>
      </c>
    </row>
    <row r="21" spans="1:1" ht="60" customHeight="1" x14ac:dyDescent="0.2">
      <c r="A21" s="517" t="s">
        <v>871</v>
      </c>
    </row>
    <row r="22" spans="1:1" ht="45" customHeight="1" x14ac:dyDescent="0.2">
      <c r="A22" s="517" t="s">
        <v>872</v>
      </c>
    </row>
    <row r="23" spans="1:1" ht="24" customHeight="1" x14ac:dyDescent="0.2">
      <c r="A23" s="517"/>
    </row>
    <row r="24" spans="1:1" ht="18.75" customHeight="1" x14ac:dyDescent="0.25">
      <c r="A24" s="136" t="s">
        <v>244</v>
      </c>
    </row>
    <row r="25" spans="1:1" ht="15" customHeight="1" x14ac:dyDescent="0.2">
      <c r="A25" s="121" t="s">
        <v>268</v>
      </c>
    </row>
    <row r="26" spans="1:1" ht="15" customHeight="1" x14ac:dyDescent="0.2">
      <c r="A26" s="121" t="s">
        <v>725</v>
      </c>
    </row>
    <row r="27" spans="1:1" ht="15" customHeight="1" x14ac:dyDescent="0.2">
      <c r="A27" s="121" t="s">
        <v>726</v>
      </c>
    </row>
    <row r="28" spans="1:1" ht="15" customHeight="1" x14ac:dyDescent="0.2">
      <c r="A28" s="121" t="s">
        <v>775</v>
      </c>
    </row>
    <row r="29" spans="1:1" ht="14.25" x14ac:dyDescent="0.2">
      <c r="A29" s="121" t="s">
        <v>727</v>
      </c>
    </row>
    <row r="30" spans="1:1" ht="14.25" x14ac:dyDescent="0.2">
      <c r="A30" s="121" t="s">
        <v>728</v>
      </c>
    </row>
    <row r="31" spans="1:1" ht="14.25" x14ac:dyDescent="0.2">
      <c r="A31" s="121" t="s">
        <v>729</v>
      </c>
    </row>
  </sheetData>
  <pageMargins left="0.7" right="0.7" top="0.78740157499999996" bottom="0.78740157499999996" header="0.3" footer="0.3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74"/>
  <sheetViews>
    <sheetView zoomScaleNormal="100" zoomScaleSheetLayoutView="100" workbookViewId="0">
      <selection activeCell="A20" sqref="A20"/>
    </sheetView>
  </sheetViews>
  <sheetFormatPr defaultRowHeight="12.75" x14ac:dyDescent="0.2"/>
  <cols>
    <col min="1" max="1" width="104.42578125" customWidth="1"/>
  </cols>
  <sheetData>
    <row r="1" spans="1:1" ht="15" x14ac:dyDescent="0.25">
      <c r="A1" s="134" t="s">
        <v>873</v>
      </c>
    </row>
    <row r="2" spans="1:1" ht="10.5" customHeight="1" x14ac:dyDescent="0.25">
      <c r="A2" s="136"/>
    </row>
    <row r="3" spans="1:1" ht="18.75" customHeight="1" x14ac:dyDescent="0.2">
      <c r="A3" s="121"/>
    </row>
    <row r="4" spans="1:1" ht="15" x14ac:dyDescent="0.25">
      <c r="A4" s="136" t="s">
        <v>340</v>
      </c>
    </row>
    <row r="5" spans="1:1" ht="14.25" x14ac:dyDescent="0.2">
      <c r="A5" s="121" t="s">
        <v>247</v>
      </c>
    </row>
    <row r="6" spans="1:1" ht="14.25" x14ac:dyDescent="0.2">
      <c r="A6" s="121" t="s">
        <v>273</v>
      </c>
    </row>
    <row r="7" spans="1:1" ht="14.25" x14ac:dyDescent="0.2">
      <c r="A7" s="121" t="s">
        <v>577</v>
      </c>
    </row>
    <row r="8" spans="1:1" ht="14.25" x14ac:dyDescent="0.2">
      <c r="A8" s="121" t="s">
        <v>4</v>
      </c>
    </row>
    <row r="9" spans="1:1" ht="14.25" x14ac:dyDescent="0.2">
      <c r="A9" s="121" t="s">
        <v>5</v>
      </c>
    </row>
    <row r="10" spans="1:1" ht="14.25" x14ac:dyDescent="0.2">
      <c r="A10" s="121" t="s">
        <v>6</v>
      </c>
    </row>
    <row r="11" spans="1:1" ht="14.25" x14ac:dyDescent="0.2">
      <c r="A11" s="121" t="s">
        <v>7</v>
      </c>
    </row>
    <row r="12" spans="1:1" ht="15" customHeight="1" x14ac:dyDescent="0.2">
      <c r="A12" s="121" t="s">
        <v>578</v>
      </c>
    </row>
    <row r="13" spans="1:1" ht="14.25" x14ac:dyDescent="0.2">
      <c r="A13" s="121" t="s">
        <v>671</v>
      </c>
    </row>
    <row r="14" spans="1:1" ht="14.25" x14ac:dyDescent="0.2">
      <c r="A14" s="121" t="s">
        <v>672</v>
      </c>
    </row>
    <row r="15" spans="1:1" ht="14.25" x14ac:dyDescent="0.2">
      <c r="A15" s="121" t="s">
        <v>673</v>
      </c>
    </row>
    <row r="16" spans="1:1" ht="14.25" x14ac:dyDescent="0.2">
      <c r="A16" s="121" t="s">
        <v>674</v>
      </c>
    </row>
    <row r="17" spans="1:1" ht="14.25" x14ac:dyDescent="0.2">
      <c r="A17" s="121" t="s">
        <v>675</v>
      </c>
    </row>
    <row r="18" spans="1:1" ht="14.25" x14ac:dyDescent="0.2">
      <c r="A18" s="121" t="s">
        <v>676</v>
      </c>
    </row>
    <row r="19" spans="1:1" ht="14.25" x14ac:dyDescent="0.2">
      <c r="A19" s="121" t="s">
        <v>677</v>
      </c>
    </row>
    <row r="20" spans="1:1" ht="16.5" customHeight="1" x14ac:dyDescent="0.2">
      <c r="A20" s="121" t="s">
        <v>579</v>
      </c>
    </row>
    <row r="21" spans="1:1" ht="14.25" x14ac:dyDescent="0.2">
      <c r="A21" s="121" t="s">
        <v>580</v>
      </c>
    </row>
    <row r="22" spans="1:1" ht="14.25" x14ac:dyDescent="0.2">
      <c r="A22" s="121" t="s">
        <v>8</v>
      </c>
    </row>
    <row r="23" spans="1:1" ht="14.25" x14ac:dyDescent="0.2">
      <c r="A23" s="121" t="s">
        <v>9</v>
      </c>
    </row>
    <row r="24" spans="1:1" ht="14.25" x14ac:dyDescent="0.2">
      <c r="A24" s="121" t="s">
        <v>581</v>
      </c>
    </row>
    <row r="25" spans="1:1" ht="14.25" customHeight="1" x14ac:dyDescent="0.2">
      <c r="A25" s="121" t="s">
        <v>582</v>
      </c>
    </row>
    <row r="26" spans="1:1" ht="14.25" x14ac:dyDescent="0.2">
      <c r="A26" s="121" t="s">
        <v>276</v>
      </c>
    </row>
    <row r="27" spans="1:1" ht="14.25" x14ac:dyDescent="0.2">
      <c r="A27" s="121" t="s">
        <v>583</v>
      </c>
    </row>
    <row r="28" spans="1:1" ht="14.25" customHeight="1" x14ac:dyDescent="0.2">
      <c r="A28" s="121" t="s">
        <v>615</v>
      </c>
    </row>
    <row r="29" spans="1:1" ht="14.25" x14ac:dyDescent="0.2">
      <c r="A29" s="121" t="s">
        <v>616</v>
      </c>
    </row>
    <row r="30" spans="1:1" ht="14.25" x14ac:dyDescent="0.2">
      <c r="A30" s="121" t="s">
        <v>617</v>
      </c>
    </row>
    <row r="31" spans="1:1" ht="14.25" x14ac:dyDescent="0.2">
      <c r="A31" s="121" t="s">
        <v>618</v>
      </c>
    </row>
    <row r="32" spans="1:1" ht="14.25" x14ac:dyDescent="0.2">
      <c r="A32" s="121" t="s">
        <v>619</v>
      </c>
    </row>
    <row r="33" spans="1:1" ht="14.25" x14ac:dyDescent="0.2">
      <c r="A33" s="121" t="s">
        <v>620</v>
      </c>
    </row>
    <row r="34" spans="1:1" ht="14.25" x14ac:dyDescent="0.2">
      <c r="A34" s="121" t="s">
        <v>584</v>
      </c>
    </row>
    <row r="35" spans="1:1" ht="14.25" x14ac:dyDescent="0.2">
      <c r="A35" s="121" t="s">
        <v>246</v>
      </c>
    </row>
    <row r="36" spans="1:1" ht="16.5" customHeight="1" x14ac:dyDescent="0.2">
      <c r="A36" s="121" t="s">
        <v>585</v>
      </c>
    </row>
    <row r="37" spans="1:1" ht="14.25" customHeight="1" x14ac:dyDescent="0.2">
      <c r="A37" s="121" t="s">
        <v>586</v>
      </c>
    </row>
    <row r="38" spans="1:1" ht="15.75" customHeight="1" x14ac:dyDescent="0.2">
      <c r="A38" s="121" t="s">
        <v>587</v>
      </c>
    </row>
    <row r="39" spans="1:1" ht="14.25" x14ac:dyDescent="0.2">
      <c r="A39" s="121" t="s">
        <v>588</v>
      </c>
    </row>
    <row r="40" spans="1:1" ht="14.25" customHeight="1" x14ac:dyDescent="0.2">
      <c r="A40" s="121" t="s">
        <v>589</v>
      </c>
    </row>
    <row r="41" spans="1:1" ht="15.75" customHeight="1" x14ac:dyDescent="0.2">
      <c r="A41" s="121" t="s">
        <v>590</v>
      </c>
    </row>
    <row r="42" spans="1:1" ht="15.75" customHeight="1" x14ac:dyDescent="0.2">
      <c r="A42" s="121" t="s">
        <v>10</v>
      </c>
    </row>
    <row r="43" spans="1:1" ht="14.25" x14ac:dyDescent="0.2">
      <c r="A43" s="121" t="s">
        <v>591</v>
      </c>
    </row>
    <row r="44" spans="1:1" ht="14.25" x14ac:dyDescent="0.2">
      <c r="A44" s="121"/>
    </row>
    <row r="45" spans="1:1" ht="14.25" x14ac:dyDescent="0.2">
      <c r="A45" s="121"/>
    </row>
    <row r="46" spans="1:1" ht="14.25" x14ac:dyDescent="0.2">
      <c r="A46" s="121"/>
    </row>
    <row r="47" spans="1:1" ht="14.25" x14ac:dyDescent="0.2">
      <c r="A47" s="121"/>
    </row>
    <row r="48" spans="1:1" ht="14.25" x14ac:dyDescent="0.2">
      <c r="A48" s="121"/>
    </row>
    <row r="49" spans="1:1" ht="14.25" x14ac:dyDescent="0.2">
      <c r="A49" s="121"/>
    </row>
    <row r="50" spans="1:1" ht="14.25" x14ac:dyDescent="0.2">
      <c r="A50" s="121"/>
    </row>
    <row r="51" spans="1:1" ht="14.25" x14ac:dyDescent="0.2">
      <c r="A51" s="121"/>
    </row>
    <row r="52" spans="1:1" ht="14.25" x14ac:dyDescent="0.2">
      <c r="A52" s="121"/>
    </row>
    <row r="53" spans="1:1" ht="15" customHeight="1" x14ac:dyDescent="0.2">
      <c r="A53" s="121"/>
    </row>
    <row r="54" spans="1:1" ht="15" customHeight="1" x14ac:dyDescent="0.2">
      <c r="A54" s="121"/>
    </row>
    <row r="55" spans="1:1" ht="13.5" customHeight="1" x14ac:dyDescent="0.2">
      <c r="A55" s="121"/>
    </row>
    <row r="56" spans="1:1" ht="15" customHeight="1" x14ac:dyDescent="0.2">
      <c r="A56" s="121"/>
    </row>
    <row r="57" spans="1:1" ht="14.25" x14ac:dyDescent="0.2">
      <c r="A57" s="121"/>
    </row>
    <row r="58" spans="1:1" ht="14.25" x14ac:dyDescent="0.2">
      <c r="A58" s="121"/>
    </row>
    <row r="59" spans="1:1" ht="14.25" x14ac:dyDescent="0.2">
      <c r="A59" s="121"/>
    </row>
    <row r="60" spans="1:1" ht="14.25" x14ac:dyDescent="0.2">
      <c r="A60" s="121"/>
    </row>
    <row r="61" spans="1:1" ht="14.25" x14ac:dyDescent="0.2">
      <c r="A61" s="121"/>
    </row>
    <row r="62" spans="1:1" ht="14.25" x14ac:dyDescent="0.2">
      <c r="A62" s="121"/>
    </row>
    <row r="63" spans="1:1" ht="14.25" x14ac:dyDescent="0.2">
      <c r="A63" s="121"/>
    </row>
    <row r="64" spans="1:1" ht="16.5" customHeight="1" x14ac:dyDescent="0.2">
      <c r="A64" s="121"/>
    </row>
    <row r="65" spans="1:1" ht="14.25" x14ac:dyDescent="0.2">
      <c r="A65" s="121"/>
    </row>
    <row r="66" spans="1:1" ht="14.25" x14ac:dyDescent="0.2">
      <c r="A66" s="121"/>
    </row>
    <row r="67" spans="1:1" ht="14.25" x14ac:dyDescent="0.2">
      <c r="A67" s="121"/>
    </row>
    <row r="68" spans="1:1" ht="14.25" x14ac:dyDescent="0.2">
      <c r="A68" s="121"/>
    </row>
    <row r="69" spans="1:1" ht="14.25" x14ac:dyDescent="0.2">
      <c r="A69" s="121"/>
    </row>
    <row r="70" spans="1:1" ht="14.25" x14ac:dyDescent="0.2">
      <c r="A70" s="121"/>
    </row>
    <row r="71" spans="1:1" ht="14.25" x14ac:dyDescent="0.2">
      <c r="A71" s="121"/>
    </row>
    <row r="72" spans="1:1" ht="14.25" x14ac:dyDescent="0.2">
      <c r="A72" s="121"/>
    </row>
    <row r="73" spans="1:1" ht="14.25" x14ac:dyDescent="0.2">
      <c r="A73" s="121"/>
    </row>
    <row r="74" spans="1:1" ht="14.25" x14ac:dyDescent="0.2">
      <c r="A74" s="121"/>
    </row>
  </sheetData>
  <phoneticPr fontId="25" type="noConversion"/>
  <pageMargins left="0.78740157480314965" right="0.78740157480314965" top="0.98425196850393704" bottom="0.78740157480314965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61"/>
  <sheetViews>
    <sheetView view="pageBreakPreview" zoomScaleNormal="100" zoomScaleSheetLayoutView="100" workbookViewId="0">
      <selection activeCell="C23" sqref="C23"/>
    </sheetView>
  </sheetViews>
  <sheetFormatPr defaultRowHeight="12.75" x14ac:dyDescent="0.2"/>
  <cols>
    <col min="1" max="1" width="102.140625" customWidth="1"/>
  </cols>
  <sheetData>
    <row r="1" spans="1:1" ht="15" x14ac:dyDescent="0.25">
      <c r="A1" s="134" t="s">
        <v>874</v>
      </c>
    </row>
    <row r="2" spans="1:1" ht="14.25" x14ac:dyDescent="0.2">
      <c r="A2" s="121"/>
    </row>
    <row r="3" spans="1:1" ht="14.25" x14ac:dyDescent="0.2">
      <c r="A3" s="121" t="s">
        <v>592</v>
      </c>
    </row>
    <row r="4" spans="1:1" ht="14.25" x14ac:dyDescent="0.2">
      <c r="A4" s="121" t="s">
        <v>593</v>
      </c>
    </row>
    <row r="5" spans="1:1" ht="14.25" x14ac:dyDescent="0.2">
      <c r="A5" s="121" t="s">
        <v>594</v>
      </c>
    </row>
    <row r="6" spans="1:1" ht="14.25" x14ac:dyDescent="0.2">
      <c r="A6" s="121" t="s">
        <v>595</v>
      </c>
    </row>
    <row r="7" spans="1:1" ht="14.25" x14ac:dyDescent="0.2">
      <c r="A7" s="121" t="s">
        <v>596</v>
      </c>
    </row>
    <row r="8" spans="1:1" ht="14.25" x14ac:dyDescent="0.2">
      <c r="A8" s="121" t="s">
        <v>597</v>
      </c>
    </row>
    <row r="9" spans="1:1" ht="14.25" x14ac:dyDescent="0.2">
      <c r="A9" s="121" t="s">
        <v>598</v>
      </c>
    </row>
    <row r="10" spans="1:1" ht="14.25" x14ac:dyDescent="0.2">
      <c r="A10" s="121" t="s">
        <v>248</v>
      </c>
    </row>
    <row r="11" spans="1:1" ht="14.25" x14ac:dyDescent="0.2">
      <c r="A11" s="121" t="s">
        <v>599</v>
      </c>
    </row>
    <row r="12" spans="1:1" ht="14.25" x14ac:dyDescent="0.2">
      <c r="A12" s="121" t="s">
        <v>600</v>
      </c>
    </row>
    <row r="13" spans="1:1" ht="14.25" x14ac:dyDescent="0.2">
      <c r="A13" s="121" t="s">
        <v>318</v>
      </c>
    </row>
    <row r="14" spans="1:1" ht="14.25" x14ac:dyDescent="0.2">
      <c r="A14" s="121" t="s">
        <v>319</v>
      </c>
    </row>
    <row r="15" spans="1:1" ht="14.25" x14ac:dyDescent="0.2">
      <c r="A15" s="121" t="s">
        <v>320</v>
      </c>
    </row>
    <row r="16" spans="1:1" ht="14.25" x14ac:dyDescent="0.2">
      <c r="A16" s="121" t="s">
        <v>321</v>
      </c>
    </row>
    <row r="17" spans="1:1" ht="14.25" x14ac:dyDescent="0.2">
      <c r="A17" s="121" t="s">
        <v>322</v>
      </c>
    </row>
    <row r="18" spans="1:1" ht="15" customHeight="1" x14ac:dyDescent="0.2">
      <c r="A18" s="121" t="s">
        <v>601</v>
      </c>
    </row>
    <row r="19" spans="1:1" ht="15" customHeight="1" x14ac:dyDescent="0.2">
      <c r="A19" s="121" t="s">
        <v>602</v>
      </c>
    </row>
    <row r="20" spans="1:1" ht="13.5" customHeight="1" x14ac:dyDescent="0.2">
      <c r="A20" s="121" t="s">
        <v>603</v>
      </c>
    </row>
    <row r="21" spans="1:1" ht="15" customHeight="1" x14ac:dyDescent="0.2">
      <c r="A21" s="121" t="s">
        <v>261</v>
      </c>
    </row>
    <row r="22" spans="1:1" ht="15" customHeight="1" x14ac:dyDescent="0.2">
      <c r="A22" s="121" t="s">
        <v>604</v>
      </c>
    </row>
    <row r="23" spans="1:1" ht="15" customHeight="1" x14ac:dyDescent="0.2">
      <c r="A23" s="121" t="s">
        <v>605</v>
      </c>
    </row>
    <row r="24" spans="1:1" ht="15" customHeight="1" x14ac:dyDescent="0.2">
      <c r="A24" s="121" t="s">
        <v>606</v>
      </c>
    </row>
    <row r="25" spans="1:1" ht="14.25" x14ac:dyDescent="0.2">
      <c r="A25" s="121" t="s">
        <v>607</v>
      </c>
    </row>
    <row r="26" spans="1:1" ht="14.25" x14ac:dyDescent="0.2">
      <c r="A26" s="121" t="s">
        <v>11</v>
      </c>
    </row>
    <row r="27" spans="1:1" ht="14.25" x14ac:dyDescent="0.2">
      <c r="A27" s="121" t="s">
        <v>12</v>
      </c>
    </row>
    <row r="28" spans="1:1" ht="14.25" x14ac:dyDescent="0.2">
      <c r="A28" s="121" t="s">
        <v>13</v>
      </c>
    </row>
    <row r="29" spans="1:1" ht="14.25" x14ac:dyDescent="0.2">
      <c r="A29" s="121" t="s">
        <v>262</v>
      </c>
    </row>
    <row r="30" spans="1:1" ht="14.25" x14ac:dyDescent="0.2">
      <c r="A30" s="121" t="s">
        <v>608</v>
      </c>
    </row>
    <row r="31" spans="1:1" ht="16.5" customHeight="1" x14ac:dyDescent="0.2">
      <c r="A31" s="121"/>
    </row>
    <row r="32" spans="1:1" ht="15" x14ac:dyDescent="0.25">
      <c r="A32" s="136" t="s">
        <v>609</v>
      </c>
    </row>
    <row r="33" spans="1:1" ht="17.25" customHeight="1" x14ac:dyDescent="0.2">
      <c r="A33" s="121" t="s">
        <v>888</v>
      </c>
    </row>
    <row r="34" spans="1:1" ht="14.25" x14ac:dyDescent="0.2">
      <c r="A34" s="121" t="s">
        <v>610</v>
      </c>
    </row>
    <row r="35" spans="1:1" ht="15.75" customHeight="1" x14ac:dyDescent="0.2">
      <c r="A35" s="121" t="s">
        <v>611</v>
      </c>
    </row>
    <row r="36" spans="1:1" ht="14.25" customHeight="1" x14ac:dyDescent="0.2">
      <c r="A36" s="121"/>
    </row>
    <row r="37" spans="1:1" ht="17.25" customHeight="1" x14ac:dyDescent="0.25">
      <c r="A37" s="136" t="s">
        <v>251</v>
      </c>
    </row>
    <row r="38" spans="1:1" ht="15" hidden="1" x14ac:dyDescent="0.25">
      <c r="A38" s="136"/>
    </row>
    <row r="39" spans="1:1" ht="14.25" x14ac:dyDescent="0.2">
      <c r="A39" s="121" t="s">
        <v>678</v>
      </c>
    </row>
    <row r="40" spans="1:1" ht="14.25" x14ac:dyDescent="0.2">
      <c r="A40" s="121" t="s">
        <v>679</v>
      </c>
    </row>
    <row r="41" spans="1:1" ht="15.75" customHeight="1" x14ac:dyDescent="0.2">
      <c r="A41" s="121" t="s">
        <v>680</v>
      </c>
    </row>
    <row r="42" spans="1:1" ht="15.75" customHeight="1" x14ac:dyDescent="0.2">
      <c r="A42" s="121" t="s">
        <v>681</v>
      </c>
    </row>
    <row r="43" spans="1:1" ht="15.75" customHeight="1" x14ac:dyDescent="0.2">
      <c r="A43" s="121" t="s">
        <v>682</v>
      </c>
    </row>
    <row r="44" spans="1:1" ht="14.25" x14ac:dyDescent="0.2">
      <c r="A44" s="121" t="s">
        <v>683</v>
      </c>
    </row>
    <row r="45" spans="1:1" ht="14.25" x14ac:dyDescent="0.2">
      <c r="A45" s="121" t="s">
        <v>684</v>
      </c>
    </row>
    <row r="46" spans="1:1" ht="14.25" x14ac:dyDescent="0.2">
      <c r="A46" s="121" t="s">
        <v>685</v>
      </c>
    </row>
    <row r="47" spans="1:1" ht="14.25" x14ac:dyDescent="0.2">
      <c r="A47" s="121" t="s">
        <v>686</v>
      </c>
    </row>
    <row r="48" spans="1:1" ht="14.25" x14ac:dyDescent="0.2">
      <c r="A48" s="121" t="s">
        <v>687</v>
      </c>
    </row>
    <row r="49" spans="1:1" ht="15" customHeight="1" x14ac:dyDescent="0.2">
      <c r="A49" s="121" t="s">
        <v>688</v>
      </c>
    </row>
    <row r="50" spans="1:1" ht="14.25" x14ac:dyDescent="0.2">
      <c r="A50" s="121" t="s">
        <v>689</v>
      </c>
    </row>
    <row r="51" spans="1:1" ht="14.25" x14ac:dyDescent="0.2">
      <c r="A51" s="121" t="s">
        <v>690</v>
      </c>
    </row>
    <row r="52" spans="1:1" ht="14.25" x14ac:dyDescent="0.2">
      <c r="A52" s="121" t="s">
        <v>691</v>
      </c>
    </row>
    <row r="53" spans="1:1" ht="14.25" x14ac:dyDescent="0.2">
      <c r="A53" s="121" t="s">
        <v>692</v>
      </c>
    </row>
    <row r="54" spans="1:1" ht="14.25" customHeight="1" x14ac:dyDescent="0.2">
      <c r="A54" s="121" t="s">
        <v>693</v>
      </c>
    </row>
    <row r="55" spans="1:1" ht="14.25" x14ac:dyDescent="0.2">
      <c r="A55" s="121" t="s">
        <v>694</v>
      </c>
    </row>
    <row r="56" spans="1:1" ht="14.25" x14ac:dyDescent="0.2">
      <c r="A56" s="121" t="s">
        <v>695</v>
      </c>
    </row>
    <row r="57" spans="1:1" ht="14.25" x14ac:dyDescent="0.2">
      <c r="A57" s="121" t="s">
        <v>696</v>
      </c>
    </row>
    <row r="58" spans="1:1" ht="14.25" x14ac:dyDescent="0.2">
      <c r="A58" s="121" t="s">
        <v>697</v>
      </c>
    </row>
    <row r="59" spans="1:1" ht="13.5" customHeight="1" x14ac:dyDescent="0.2">
      <c r="A59" s="121" t="s">
        <v>698</v>
      </c>
    </row>
    <row r="60" spans="1:1" ht="14.25" x14ac:dyDescent="0.2">
      <c r="A60" s="121" t="s">
        <v>699</v>
      </c>
    </row>
    <row r="61" spans="1:1" ht="14.25" x14ac:dyDescent="0.2">
      <c r="A61" s="121" t="s">
        <v>700</v>
      </c>
    </row>
  </sheetData>
  <phoneticPr fontId="25" type="noConversion"/>
  <pageMargins left="0.78740157499999996" right="0.78740157499999996" top="0.984251969" bottom="0.984251969" header="0.4921259845" footer="0.4921259845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2"/>
  <sheetViews>
    <sheetView showGridLines="0" topLeftCell="A32" zoomScale="90" zoomScaleNormal="90" workbookViewId="0">
      <selection activeCell="K38" sqref="K38"/>
    </sheetView>
  </sheetViews>
  <sheetFormatPr defaultColWidth="0" defaultRowHeight="12.75" zeroHeight="1" x14ac:dyDescent="0.2"/>
  <cols>
    <col min="1" max="1" width="3.7109375" style="1" customWidth="1"/>
    <col min="2" max="2" width="15.5703125" style="3" customWidth="1"/>
    <col min="3" max="3" width="15.85546875" style="3" customWidth="1"/>
    <col min="4" max="4" width="7.85546875" style="3" customWidth="1"/>
    <col min="5" max="5" width="9.85546875" style="8" customWidth="1"/>
    <col min="6" max="6" width="11.28515625" style="8" customWidth="1"/>
    <col min="7" max="7" width="10.42578125" style="8" customWidth="1"/>
    <col min="8" max="8" width="9.140625" style="8" customWidth="1"/>
    <col min="9" max="9" width="9.85546875" style="8" customWidth="1"/>
    <col min="10" max="10" width="9.42578125" style="3" customWidth="1"/>
    <col min="11" max="11" width="9.7109375" style="3" customWidth="1"/>
    <col min="12" max="12" width="1.7109375" style="142" customWidth="1"/>
    <col min="13" max="13" width="6.28515625" style="142" customWidth="1"/>
    <col min="14" max="14" width="20" style="142" customWidth="1"/>
    <col min="15" max="15" width="1.7109375" style="1" customWidth="1"/>
    <col min="16" max="20" width="3.28515625" style="1" hidden="1" customWidth="1"/>
    <col min="21" max="16384" width="9.140625" style="1" hidden="1"/>
  </cols>
  <sheetData>
    <row r="1" spans="2:14" ht="14.25" customHeight="1" x14ac:dyDescent="0.25">
      <c r="B1" s="9"/>
      <c r="C1" s="9"/>
      <c r="D1" s="9"/>
      <c r="E1" s="10"/>
      <c r="F1" s="10"/>
      <c r="G1" s="10"/>
      <c r="H1" s="10"/>
      <c r="I1" s="10"/>
      <c r="J1" s="99"/>
      <c r="K1" s="287"/>
      <c r="L1" s="307"/>
      <c r="M1" s="307"/>
      <c r="N1" s="287" t="s">
        <v>875</v>
      </c>
    </row>
    <row r="2" spans="2:14" ht="6" hidden="1" customHeight="1" x14ac:dyDescent="0.2">
      <c r="B2" s="9"/>
      <c r="C2" s="9"/>
      <c r="D2" s="9"/>
      <c r="E2" s="10"/>
      <c r="F2" s="10"/>
      <c r="G2" s="10"/>
      <c r="H2" s="10"/>
      <c r="I2" s="10"/>
      <c r="J2" s="9"/>
      <c r="K2" s="9"/>
      <c r="L2" s="308"/>
      <c r="M2" s="308"/>
      <c r="N2" s="308"/>
    </row>
    <row r="3" spans="2:14" ht="12.75" hidden="1" customHeight="1" x14ac:dyDescent="0.2">
      <c r="B3" s="9"/>
      <c r="C3" s="9"/>
      <c r="D3" s="9"/>
      <c r="E3" s="10"/>
      <c r="F3" s="10"/>
      <c r="G3" s="10"/>
      <c r="H3" s="10"/>
      <c r="I3" s="141"/>
      <c r="J3" s="9"/>
      <c r="K3" s="9"/>
      <c r="L3" s="308"/>
      <c r="M3" s="308"/>
      <c r="N3" s="308"/>
    </row>
    <row r="4" spans="2:14" ht="15.75" hidden="1" customHeight="1" x14ac:dyDescent="0.2">
      <c r="B4" s="9"/>
      <c r="C4" s="9"/>
      <c r="D4" s="9"/>
      <c r="E4" s="10"/>
      <c r="F4" s="10"/>
      <c r="G4" s="10"/>
      <c r="H4" s="10"/>
      <c r="I4" s="10"/>
      <c r="J4" s="9"/>
      <c r="K4" s="9"/>
      <c r="L4" s="308"/>
      <c r="M4" s="308"/>
      <c r="N4" s="308"/>
    </row>
    <row r="5" spans="2:14" s="11" customFormat="1" ht="22.5" customHeight="1" x14ac:dyDescent="0.2">
      <c r="B5" s="81" t="s">
        <v>164</v>
      </c>
      <c r="C5" s="9"/>
      <c r="D5" s="9"/>
      <c r="E5" s="10"/>
      <c r="F5" s="10"/>
      <c r="G5" s="10"/>
      <c r="H5" s="10"/>
      <c r="I5" s="10"/>
      <c r="J5" s="9"/>
      <c r="K5" s="9"/>
      <c r="L5" s="308"/>
      <c r="M5" s="308"/>
      <c r="N5" s="308"/>
    </row>
    <row r="6" spans="2:14" ht="42" customHeight="1" x14ac:dyDescent="0.2">
      <c r="B6" s="191"/>
      <c r="C6" s="191" t="s">
        <v>36</v>
      </c>
      <c r="D6" s="560" t="s">
        <v>335</v>
      </c>
      <c r="E6" s="561"/>
      <c r="F6" s="562"/>
      <c r="G6" s="560" t="s">
        <v>253</v>
      </c>
      <c r="H6" s="562"/>
      <c r="I6" s="560" t="s">
        <v>892</v>
      </c>
      <c r="J6" s="561"/>
      <c r="K6" s="562"/>
      <c r="L6" s="309"/>
      <c r="M6" s="309"/>
      <c r="N6" s="309"/>
    </row>
    <row r="7" spans="2:14" ht="24" customHeight="1" x14ac:dyDescent="0.2">
      <c r="B7" s="193" t="s">
        <v>34</v>
      </c>
      <c r="C7" s="193" t="s">
        <v>35</v>
      </c>
      <c r="D7" s="563">
        <v>1</v>
      </c>
      <c r="E7" s="565"/>
      <c r="F7" s="564"/>
      <c r="G7" s="563">
        <v>2</v>
      </c>
      <c r="H7" s="564"/>
      <c r="I7" s="563">
        <v>3</v>
      </c>
      <c r="J7" s="565"/>
      <c r="K7" s="564"/>
      <c r="L7" s="306"/>
      <c r="M7" s="315"/>
      <c r="N7" s="316" t="s">
        <v>346</v>
      </c>
    </row>
    <row r="8" spans="2:14" ht="27" customHeight="1" x14ac:dyDescent="0.2">
      <c r="B8" s="195" t="s">
        <v>38</v>
      </c>
      <c r="C8" s="193">
        <v>71</v>
      </c>
      <c r="D8" s="594" t="s">
        <v>37</v>
      </c>
      <c r="E8" s="595"/>
      <c r="F8" s="596"/>
      <c r="G8" s="569"/>
      <c r="H8" s="571"/>
      <c r="I8" s="569"/>
      <c r="J8" s="570"/>
      <c r="K8" s="571"/>
      <c r="L8" s="310"/>
      <c r="M8" s="217" t="str">
        <f>IF(I9+J9+K9=SUM(D9:H9),"ok ","chyba")</f>
        <v xml:space="preserve">ok </v>
      </c>
      <c r="N8" s="357" t="s">
        <v>347</v>
      </c>
    </row>
    <row r="9" spans="2:14" ht="24.75" customHeight="1" x14ac:dyDescent="0.2">
      <c r="B9" s="195" t="s">
        <v>39</v>
      </c>
      <c r="C9" s="193">
        <v>72</v>
      </c>
      <c r="D9" s="597"/>
      <c r="E9" s="598"/>
      <c r="F9" s="599"/>
      <c r="G9" s="566"/>
      <c r="H9" s="568"/>
      <c r="I9" s="566"/>
      <c r="J9" s="567"/>
      <c r="K9" s="568"/>
      <c r="L9" s="311"/>
      <c r="M9" s="578"/>
      <c r="N9" s="579"/>
    </row>
    <row r="10" spans="2:14" ht="33.75" customHeight="1" x14ac:dyDescent="0.2">
      <c r="B10" s="196" t="s">
        <v>177</v>
      </c>
      <c r="C10" s="197"/>
      <c r="D10" s="197"/>
      <c r="E10" s="197"/>
      <c r="F10" s="197"/>
      <c r="G10" s="197"/>
      <c r="H10" s="197"/>
      <c r="I10" s="197"/>
      <c r="J10" s="197"/>
      <c r="K10" s="12"/>
      <c r="L10" s="312"/>
      <c r="M10" s="312"/>
      <c r="N10" s="312"/>
    </row>
    <row r="11" spans="2:14" ht="22.5" customHeight="1" x14ac:dyDescent="0.2">
      <c r="B11" s="297"/>
      <c r="C11" s="298"/>
      <c r="D11" s="583" t="s">
        <v>36</v>
      </c>
      <c r="E11" s="583" t="s">
        <v>40</v>
      </c>
      <c r="F11" s="586" t="s">
        <v>323</v>
      </c>
      <c r="G11" s="586"/>
      <c r="H11" s="586"/>
      <c r="I11" s="586"/>
      <c r="J11" s="586"/>
      <c r="K11" s="587"/>
      <c r="L11" s="309"/>
      <c r="M11" s="309"/>
      <c r="N11" s="309"/>
    </row>
    <row r="12" spans="2:14" ht="17.25" customHeight="1" x14ac:dyDescent="0.2">
      <c r="B12" s="301"/>
      <c r="C12" s="302"/>
      <c r="D12" s="600"/>
      <c r="E12" s="600"/>
      <c r="F12" s="587" t="s">
        <v>331</v>
      </c>
      <c r="G12" s="583" t="s">
        <v>324</v>
      </c>
      <c r="H12" s="560" t="s">
        <v>341</v>
      </c>
      <c r="I12" s="561"/>
      <c r="J12" s="561"/>
      <c r="K12" s="562"/>
      <c r="L12" s="309"/>
      <c r="M12" s="309"/>
      <c r="N12" s="309"/>
    </row>
    <row r="13" spans="2:14" ht="57.75" customHeight="1" x14ac:dyDescent="0.2">
      <c r="B13" s="299"/>
      <c r="C13" s="300"/>
      <c r="D13" s="584"/>
      <c r="E13" s="584"/>
      <c r="F13" s="601"/>
      <c r="G13" s="584"/>
      <c r="H13" s="191" t="s">
        <v>342</v>
      </c>
      <c r="I13" s="191" t="s">
        <v>343</v>
      </c>
      <c r="J13" s="191" t="s">
        <v>344</v>
      </c>
      <c r="K13" s="2" t="s">
        <v>345</v>
      </c>
      <c r="L13" s="313"/>
      <c r="M13" s="313"/>
      <c r="N13" s="313"/>
    </row>
    <row r="14" spans="2:14" ht="21" customHeight="1" x14ac:dyDescent="0.2">
      <c r="B14" s="563" t="s">
        <v>34</v>
      </c>
      <c r="C14" s="564"/>
      <c r="D14" s="193" t="s">
        <v>35</v>
      </c>
      <c r="E14" s="193">
        <v>1</v>
      </c>
      <c r="F14" s="193">
        <v>2</v>
      </c>
      <c r="G14" s="198">
        <v>3</v>
      </c>
      <c r="H14" s="193">
        <v>4</v>
      </c>
      <c r="I14" s="193">
        <v>5</v>
      </c>
      <c r="J14" s="193">
        <v>6</v>
      </c>
      <c r="K14" s="4">
        <v>7</v>
      </c>
      <c r="L14" s="314"/>
      <c r="M14" s="314"/>
      <c r="N14" s="314"/>
    </row>
    <row r="15" spans="2:14" ht="36.75" customHeight="1" x14ac:dyDescent="0.2">
      <c r="B15" s="588" t="s">
        <v>337</v>
      </c>
      <c r="C15" s="199" t="s">
        <v>623</v>
      </c>
      <c r="D15" s="200">
        <v>73</v>
      </c>
      <c r="E15" s="207"/>
      <c r="F15" s="207"/>
      <c r="G15" s="207"/>
      <c r="H15" s="207"/>
      <c r="I15" s="207"/>
      <c r="J15" s="207"/>
      <c r="K15" s="207"/>
      <c r="L15" s="310"/>
      <c r="M15" s="326" t="str">
        <f>IF(E15&gt;=H15+I15+J15+K15,"ok","chyba")</f>
        <v>ok</v>
      </c>
      <c r="N15" s="374" t="s">
        <v>372</v>
      </c>
    </row>
    <row r="16" spans="2:14" ht="33.75" customHeight="1" x14ac:dyDescent="0.2">
      <c r="B16" s="589"/>
      <c r="C16" s="201" t="s">
        <v>91</v>
      </c>
      <c r="D16" s="200" t="s">
        <v>92</v>
      </c>
      <c r="E16" s="207"/>
      <c r="F16" s="207"/>
      <c r="G16" s="207"/>
      <c r="H16" s="207"/>
      <c r="I16" s="207"/>
      <c r="J16" s="207"/>
      <c r="K16" s="207"/>
      <c r="L16" s="310"/>
      <c r="M16" s="326" t="str">
        <f t="shared" ref="M16:M21" si="0">IF(E16&gt;=H16+I16+J16+K16,"ok","chyba")</f>
        <v>ok</v>
      </c>
      <c r="N16" s="374" t="s">
        <v>373</v>
      </c>
    </row>
    <row r="17" spans="2:14" ht="33.75" customHeight="1" x14ac:dyDescent="0.2">
      <c r="B17" s="589"/>
      <c r="C17" s="201" t="s">
        <v>199</v>
      </c>
      <c r="D17" s="200">
        <v>74</v>
      </c>
      <c r="E17" s="207"/>
      <c r="F17" s="207"/>
      <c r="G17" s="207"/>
      <c r="H17" s="207"/>
      <c r="I17" s="207"/>
      <c r="J17" s="207"/>
      <c r="K17" s="207"/>
      <c r="L17" s="310"/>
      <c r="M17" s="326" t="str">
        <f t="shared" si="0"/>
        <v>ok</v>
      </c>
      <c r="N17" s="374" t="s">
        <v>374</v>
      </c>
    </row>
    <row r="18" spans="2:14" ht="33" customHeight="1" x14ac:dyDescent="0.2">
      <c r="B18" s="589"/>
      <c r="C18" s="201" t="s">
        <v>200</v>
      </c>
      <c r="D18" s="200">
        <v>75</v>
      </c>
      <c r="E18" s="207"/>
      <c r="F18" s="207"/>
      <c r="G18" s="207"/>
      <c r="H18" s="207"/>
      <c r="I18" s="207"/>
      <c r="J18" s="207"/>
      <c r="K18" s="207"/>
      <c r="L18" s="310"/>
      <c r="M18" s="326" t="str">
        <f t="shared" si="0"/>
        <v>ok</v>
      </c>
      <c r="N18" s="374" t="s">
        <v>375</v>
      </c>
    </row>
    <row r="19" spans="2:14" ht="36" customHeight="1" x14ac:dyDescent="0.2">
      <c r="B19" s="589"/>
      <c r="C19" s="201" t="s">
        <v>201</v>
      </c>
      <c r="D19" s="200">
        <v>76</v>
      </c>
      <c r="E19" s="207"/>
      <c r="F19" s="207"/>
      <c r="G19" s="207"/>
      <c r="H19" s="207"/>
      <c r="I19" s="207"/>
      <c r="J19" s="207"/>
      <c r="K19" s="207"/>
      <c r="L19" s="310"/>
      <c r="M19" s="326" t="str">
        <f t="shared" si="0"/>
        <v>ok</v>
      </c>
      <c r="N19" s="374" t="s">
        <v>376</v>
      </c>
    </row>
    <row r="20" spans="2:14" ht="33" customHeight="1" x14ac:dyDescent="0.2">
      <c r="B20" s="590"/>
      <c r="C20" s="199" t="s">
        <v>278</v>
      </c>
      <c r="D20" s="200">
        <v>77</v>
      </c>
      <c r="E20" s="207"/>
      <c r="F20" s="207"/>
      <c r="G20" s="207"/>
      <c r="H20" s="207"/>
      <c r="I20" s="207"/>
      <c r="J20" s="207"/>
      <c r="K20" s="207"/>
      <c r="L20" s="310"/>
      <c r="M20" s="326" t="str">
        <f t="shared" si="0"/>
        <v>ok</v>
      </c>
      <c r="N20" s="374" t="s">
        <v>377</v>
      </c>
    </row>
    <row r="21" spans="2:14" ht="32.25" customHeight="1" x14ac:dyDescent="0.2">
      <c r="B21" s="576" t="s">
        <v>279</v>
      </c>
      <c r="C21" s="577"/>
      <c r="D21" s="200">
        <v>78</v>
      </c>
      <c r="E21" s="207"/>
      <c r="F21" s="207"/>
      <c r="G21" s="207"/>
      <c r="H21" s="207"/>
      <c r="I21" s="207"/>
      <c r="J21" s="207"/>
      <c r="K21" s="207"/>
      <c r="L21" s="310"/>
      <c r="M21" s="326" t="str">
        <f t="shared" si="0"/>
        <v>ok</v>
      </c>
      <c r="N21" s="374" t="s">
        <v>378</v>
      </c>
    </row>
    <row r="22" spans="2:14" ht="25.5" customHeight="1" x14ac:dyDescent="0.2">
      <c r="B22" s="197" t="s">
        <v>202</v>
      </c>
      <c r="C22" s="197"/>
      <c r="D22" s="197"/>
      <c r="E22" s="197"/>
      <c r="F22" s="197"/>
      <c r="G22" s="197"/>
      <c r="H22" s="197"/>
      <c r="I22" s="197"/>
      <c r="J22" s="197"/>
      <c r="K22" s="12"/>
      <c r="L22" s="312"/>
      <c r="M22" s="312"/>
      <c r="N22" s="312"/>
    </row>
    <row r="23" spans="2:14" ht="18" customHeight="1" x14ac:dyDescent="0.2">
      <c r="B23" s="572"/>
      <c r="C23" s="573"/>
      <c r="D23" s="583" t="s">
        <v>36</v>
      </c>
      <c r="E23" s="580" t="s">
        <v>42</v>
      </c>
      <c r="F23" s="563" t="s">
        <v>71</v>
      </c>
      <c r="G23" s="565"/>
      <c r="H23" s="565"/>
      <c r="I23" s="591"/>
      <c r="J23" s="592" t="s">
        <v>624</v>
      </c>
      <c r="K23" s="225"/>
      <c r="L23" s="225"/>
      <c r="M23" s="225"/>
      <c r="N23" s="225"/>
    </row>
    <row r="24" spans="2:14" ht="33.75" customHeight="1" x14ac:dyDescent="0.2">
      <c r="B24" s="574"/>
      <c r="C24" s="575"/>
      <c r="D24" s="584"/>
      <c r="E24" s="581"/>
      <c r="F24" s="217" t="s">
        <v>131</v>
      </c>
      <c r="G24" s="227" t="s">
        <v>41</v>
      </c>
      <c r="H24" s="404" t="s">
        <v>325</v>
      </c>
      <c r="I24" s="227" t="s">
        <v>41</v>
      </c>
      <c r="J24" s="593"/>
      <c r="K24" s="225"/>
      <c r="L24" s="225"/>
      <c r="M24" s="304" t="str">
        <f>IF(I26&lt;=H26,"ok","chyba")</f>
        <v>ok</v>
      </c>
      <c r="N24" s="317" t="s">
        <v>348</v>
      </c>
    </row>
    <row r="25" spans="2:14" ht="33.75" customHeight="1" x14ac:dyDescent="0.2">
      <c r="B25" s="563" t="s">
        <v>34</v>
      </c>
      <c r="C25" s="564"/>
      <c r="D25" s="192" t="s">
        <v>35</v>
      </c>
      <c r="E25" s="403">
        <v>1</v>
      </c>
      <c r="F25" s="405">
        <v>2</v>
      </c>
      <c r="G25" s="227">
        <v>3</v>
      </c>
      <c r="H25" s="404">
        <v>4</v>
      </c>
      <c r="I25" s="227">
        <v>5</v>
      </c>
      <c r="J25" s="404">
        <v>6</v>
      </c>
      <c r="K25" s="225"/>
      <c r="L25" s="225"/>
      <c r="M25" s="304" t="str">
        <f>IF(G26&lt;=F26,"ok","chyba")</f>
        <v>ok</v>
      </c>
      <c r="N25" s="317" t="s">
        <v>349</v>
      </c>
    </row>
    <row r="26" spans="2:14" ht="33.75" customHeight="1" x14ac:dyDescent="0.2">
      <c r="B26" s="576" t="s">
        <v>265</v>
      </c>
      <c r="C26" s="577"/>
      <c r="D26" s="194">
        <v>79</v>
      </c>
      <c r="E26" s="428"/>
      <c r="F26" s="429"/>
      <c r="G26" s="236"/>
      <c r="H26" s="430"/>
      <c r="I26" s="431"/>
      <c r="J26" s="432"/>
      <c r="K26" s="225"/>
      <c r="L26" s="225"/>
      <c r="M26" s="217" t="str">
        <f>IF(E26=SUM(F26,H26),"ok ","chyba")</f>
        <v xml:space="preserve">ok </v>
      </c>
      <c r="N26" s="317" t="s">
        <v>776</v>
      </c>
    </row>
    <row r="27" spans="2:14" ht="32.25" customHeight="1" x14ac:dyDescent="0.2">
      <c r="B27" s="585" t="s">
        <v>238</v>
      </c>
      <c r="C27" s="585"/>
      <c r="D27" s="585"/>
      <c r="E27" s="202"/>
      <c r="F27" s="226"/>
      <c r="G27" s="226"/>
      <c r="H27" s="41"/>
      <c r="I27" s="41"/>
      <c r="J27" s="41"/>
      <c r="K27" s="20"/>
      <c r="L27" s="314"/>
      <c r="M27" s="314"/>
      <c r="N27" s="314"/>
    </row>
    <row r="28" spans="2:14" ht="19.5" customHeight="1" x14ac:dyDescent="0.2">
      <c r="B28" s="572"/>
      <c r="C28" s="573"/>
      <c r="D28" s="583" t="s">
        <v>36</v>
      </c>
      <c r="E28" s="580" t="s">
        <v>42</v>
      </c>
      <c r="F28" s="582" t="s">
        <v>71</v>
      </c>
      <c r="G28" s="582"/>
      <c r="H28" s="582"/>
      <c r="I28" s="582"/>
      <c r="J28" s="197"/>
      <c r="K28" s="12"/>
      <c r="L28" s="312"/>
      <c r="M28" s="312"/>
      <c r="N28" s="312"/>
    </row>
    <row r="29" spans="2:14" ht="15" customHeight="1" x14ac:dyDescent="0.2">
      <c r="B29" s="574"/>
      <c r="C29" s="575"/>
      <c r="D29" s="584"/>
      <c r="E29" s="581"/>
      <c r="F29" s="217" t="s">
        <v>131</v>
      </c>
      <c r="G29" s="227" t="s">
        <v>41</v>
      </c>
      <c r="H29" s="220" t="s">
        <v>325</v>
      </c>
      <c r="I29" s="218" t="s">
        <v>41</v>
      </c>
      <c r="J29" s="225"/>
      <c r="K29" s="225"/>
      <c r="L29" s="225"/>
      <c r="M29" s="225"/>
      <c r="N29" s="225"/>
    </row>
    <row r="30" spans="2:14" ht="18" customHeight="1" x14ac:dyDescent="0.2">
      <c r="B30" s="563" t="s">
        <v>34</v>
      </c>
      <c r="C30" s="564"/>
      <c r="D30" s="191" t="s">
        <v>35</v>
      </c>
      <c r="E30" s="219">
        <v>1</v>
      </c>
      <c r="F30" s="218">
        <v>2</v>
      </c>
      <c r="G30" s="227">
        <v>3</v>
      </c>
      <c r="H30" s="220">
        <v>4</v>
      </c>
      <c r="I30" s="218">
        <v>5</v>
      </c>
      <c r="J30" s="225"/>
      <c r="K30" s="225"/>
      <c r="L30" s="225"/>
      <c r="M30" s="225"/>
      <c r="N30" s="225"/>
    </row>
    <row r="31" spans="2:14" ht="26.25" customHeight="1" x14ac:dyDescent="0.2">
      <c r="B31" s="576" t="s">
        <v>48</v>
      </c>
      <c r="C31" s="577"/>
      <c r="D31" s="193">
        <v>81</v>
      </c>
      <c r="E31" s="207"/>
      <c r="F31" s="235"/>
      <c r="G31" s="236"/>
      <c r="H31" s="235"/>
      <c r="I31" s="207"/>
      <c r="J31" s="225"/>
      <c r="K31" s="225"/>
      <c r="L31" s="225"/>
      <c r="M31" s="318" t="str">
        <f>IF(E31=SUM(F31,H31),"ok","chyba")</f>
        <v>ok</v>
      </c>
      <c r="N31" s="319" t="s">
        <v>350</v>
      </c>
    </row>
    <row r="32" spans="2:14" ht="25.5" customHeight="1" x14ac:dyDescent="0.2">
      <c r="B32" s="576" t="s">
        <v>49</v>
      </c>
      <c r="C32" s="577"/>
      <c r="D32" s="193">
        <v>82</v>
      </c>
      <c r="E32" s="207"/>
      <c r="F32" s="241" t="s">
        <v>37</v>
      </c>
      <c r="G32" s="321" t="s">
        <v>37</v>
      </c>
      <c r="H32" s="305"/>
      <c r="I32" s="320"/>
      <c r="J32" s="225"/>
      <c r="K32" s="225"/>
      <c r="L32" s="225"/>
      <c r="M32" s="318" t="str">
        <f>IF(E32=H32,"ok","chyba")</f>
        <v>ok</v>
      </c>
      <c r="N32" s="319" t="s">
        <v>351</v>
      </c>
    </row>
    <row r="33" spans="2:14" ht="24.75" customHeight="1" x14ac:dyDescent="0.2">
      <c r="B33" s="576" t="s">
        <v>281</v>
      </c>
      <c r="C33" s="577"/>
      <c r="D33" s="193">
        <v>84</v>
      </c>
      <c r="E33" s="207"/>
      <c r="F33" s="241" t="s">
        <v>37</v>
      </c>
      <c r="G33" s="321" t="s">
        <v>37</v>
      </c>
      <c r="H33" s="305"/>
      <c r="I33" s="320"/>
      <c r="J33" s="41"/>
      <c r="K33" s="20"/>
      <c r="L33" s="314"/>
      <c r="M33" s="318" t="str">
        <f>IF(E33=SUM(F33,H33),"ok","chyba")</f>
        <v>ok</v>
      </c>
      <c r="N33" s="319" t="s">
        <v>352</v>
      </c>
    </row>
    <row r="34" spans="2:14" ht="27.75" customHeight="1" x14ac:dyDescent="0.2">
      <c r="B34" s="201" t="s">
        <v>168</v>
      </c>
      <c r="C34" s="461"/>
      <c r="D34" s="193" t="s">
        <v>93</v>
      </c>
      <c r="E34" s="207"/>
      <c r="F34" s="241" t="s">
        <v>37</v>
      </c>
      <c r="G34" s="321" t="s">
        <v>37</v>
      </c>
      <c r="H34" s="305"/>
      <c r="I34" s="320"/>
      <c r="J34" s="197"/>
      <c r="K34" s="12"/>
      <c r="L34" s="312"/>
      <c r="M34" s="318" t="str">
        <f>IF(E34=H34,"ok","chyba")</f>
        <v>ok</v>
      </c>
      <c r="N34" s="319" t="s">
        <v>353</v>
      </c>
    </row>
    <row r="35" spans="2:14" ht="30.75" customHeight="1" x14ac:dyDescent="0.2">
      <c r="B35" s="576" t="s">
        <v>701</v>
      </c>
      <c r="C35" s="577"/>
      <c r="D35" s="193" t="s">
        <v>159</v>
      </c>
      <c r="E35" s="207"/>
      <c r="F35" s="241" t="s">
        <v>37</v>
      </c>
      <c r="G35" s="321" t="s">
        <v>37</v>
      </c>
      <c r="H35" s="305"/>
      <c r="I35" s="320"/>
      <c r="J35" s="225"/>
      <c r="K35" s="225"/>
      <c r="L35" s="225"/>
      <c r="M35" s="318" t="str">
        <f>IF(E35=H35,"ok","chyba")</f>
        <v>ok</v>
      </c>
      <c r="N35" s="319" t="s">
        <v>354</v>
      </c>
    </row>
    <row r="36" spans="2:14" ht="30.75" customHeight="1" x14ac:dyDescent="0.2">
      <c r="B36" s="576" t="s">
        <v>893</v>
      </c>
      <c r="C36" s="577"/>
      <c r="D36" s="193" t="s">
        <v>702</v>
      </c>
      <c r="E36" s="207"/>
      <c r="F36" s="241" t="s">
        <v>37</v>
      </c>
      <c r="G36" s="321" t="s">
        <v>37</v>
      </c>
      <c r="H36" s="305"/>
      <c r="I36" s="320"/>
      <c r="J36" s="225"/>
      <c r="K36" s="225"/>
      <c r="L36" s="225"/>
      <c r="M36" s="318" t="str">
        <f>IF(E36=H36,"ok","chyba")</f>
        <v>ok</v>
      </c>
      <c r="N36" s="319" t="s">
        <v>355</v>
      </c>
    </row>
    <row r="37" spans="2:14" ht="25.5" customHeight="1" x14ac:dyDescent="0.2">
      <c r="B37" s="576" t="s">
        <v>703</v>
      </c>
      <c r="C37" s="577"/>
      <c r="D37" s="193" t="s">
        <v>704</v>
      </c>
      <c r="E37" s="207"/>
      <c r="F37" s="399"/>
      <c r="G37" s="465"/>
      <c r="H37" s="305"/>
      <c r="I37" s="320"/>
      <c r="J37" s="225"/>
      <c r="K37" s="225"/>
      <c r="L37" s="225"/>
      <c r="M37" s="318" t="str">
        <f>IF(E37=SUM(F37,H37),"ok","chyba")</f>
        <v>ok</v>
      </c>
      <c r="N37" s="319" t="s">
        <v>705</v>
      </c>
    </row>
    <row r="38" spans="2:14" ht="27.75" customHeight="1" x14ac:dyDescent="0.2">
      <c r="B38" s="576" t="s">
        <v>31</v>
      </c>
      <c r="C38" s="577"/>
      <c r="D38" s="193">
        <v>85</v>
      </c>
      <c r="E38" s="207"/>
      <c r="F38" s="303"/>
      <c r="G38" s="236"/>
      <c r="H38" s="241" t="s">
        <v>37</v>
      </c>
      <c r="I38" s="241" t="s">
        <v>37</v>
      </c>
      <c r="J38" s="225"/>
      <c r="K38" s="225"/>
      <c r="L38" s="225"/>
      <c r="M38" s="318" t="str">
        <f>IF(E38=F38,"ok","chyba")</f>
        <v>ok</v>
      </c>
      <c r="N38" s="319" t="s">
        <v>356</v>
      </c>
    </row>
    <row r="39" spans="2:14" ht="18" customHeight="1" x14ac:dyDescent="0.2">
      <c r="B39" s="42"/>
      <c r="C39" s="40"/>
      <c r="D39" s="41"/>
      <c r="E39" s="41"/>
      <c r="F39" s="41"/>
      <c r="G39" s="41"/>
      <c r="H39" s="41"/>
      <c r="I39" s="41"/>
      <c r="J39" s="225"/>
      <c r="K39" s="225"/>
      <c r="L39" s="225"/>
      <c r="M39" s="225"/>
      <c r="N39" s="225"/>
    </row>
    <row r="40" spans="2:14" ht="16.5" customHeight="1" thickBot="1" x14ac:dyDescent="0.25">
      <c r="B40" s="203" t="s">
        <v>133</v>
      </c>
      <c r="C40" s="40"/>
      <c r="D40" s="41"/>
      <c r="E40" s="41"/>
      <c r="F40" s="41"/>
      <c r="G40" s="41"/>
      <c r="H40" s="41"/>
      <c r="I40" s="41"/>
      <c r="J40" s="41"/>
      <c r="K40" s="20"/>
      <c r="L40" s="314"/>
      <c r="M40" s="314"/>
      <c r="N40" s="314"/>
    </row>
    <row r="41" spans="2:14" ht="96.75" customHeight="1" thickBot="1" x14ac:dyDescent="0.25">
      <c r="B41" s="204"/>
      <c r="C41" s="205"/>
      <c r="D41" s="205"/>
      <c r="E41" s="205"/>
      <c r="F41" s="205"/>
      <c r="G41" s="205"/>
      <c r="H41" s="205"/>
      <c r="I41" s="205"/>
      <c r="J41" s="206"/>
      <c r="K41" s="20"/>
      <c r="L41" s="314"/>
      <c r="M41" s="314"/>
      <c r="N41" s="314"/>
    </row>
    <row r="42" spans="2:14" ht="13.5" customHeight="1" x14ac:dyDescent="0.2">
      <c r="B42" s="42"/>
      <c r="C42" s="40"/>
      <c r="D42" s="41"/>
      <c r="E42" s="41"/>
      <c r="F42" s="41"/>
      <c r="G42" s="41"/>
      <c r="H42" s="41"/>
      <c r="I42" s="41"/>
      <c r="J42" s="41"/>
      <c r="K42" s="20"/>
      <c r="L42" s="314"/>
      <c r="M42" s="314"/>
      <c r="N42" s="314"/>
    </row>
    <row r="43" spans="2:14" x14ac:dyDescent="0.2"/>
    <row r="44" spans="2:14" x14ac:dyDescent="0.2"/>
    <row r="45" spans="2:14" x14ac:dyDescent="0.2"/>
    <row r="46" spans="2:14" x14ac:dyDescent="0.2"/>
    <row r="47" spans="2:14" x14ac:dyDescent="0.2"/>
    <row r="48" spans="2:1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</sheetData>
  <mergeCells count="42">
    <mergeCell ref="D8:F8"/>
    <mergeCell ref="D9:F9"/>
    <mergeCell ref="G6:H6"/>
    <mergeCell ref="E11:E13"/>
    <mergeCell ref="B25:C25"/>
    <mergeCell ref="G8:H8"/>
    <mergeCell ref="G9:H9"/>
    <mergeCell ref="D6:F6"/>
    <mergeCell ref="D11:D13"/>
    <mergeCell ref="E23:E24"/>
    <mergeCell ref="B23:C24"/>
    <mergeCell ref="D23:D24"/>
    <mergeCell ref="F12:F13"/>
    <mergeCell ref="G12:G13"/>
    <mergeCell ref="H12:K12"/>
    <mergeCell ref="D7:F7"/>
    <mergeCell ref="B33:C33"/>
    <mergeCell ref="B35:C35"/>
    <mergeCell ref="B36:C36"/>
    <mergeCell ref="B37:C37"/>
    <mergeCell ref="B38:C38"/>
    <mergeCell ref="B28:C29"/>
    <mergeCell ref="B30:C30"/>
    <mergeCell ref="B31:C31"/>
    <mergeCell ref="B32:C32"/>
    <mergeCell ref="M9:N9"/>
    <mergeCell ref="E28:E29"/>
    <mergeCell ref="F28:I28"/>
    <mergeCell ref="D28:D29"/>
    <mergeCell ref="B27:D27"/>
    <mergeCell ref="B26:C26"/>
    <mergeCell ref="B21:C21"/>
    <mergeCell ref="F11:K11"/>
    <mergeCell ref="B14:C14"/>
    <mergeCell ref="B15:B20"/>
    <mergeCell ref="F23:I23"/>
    <mergeCell ref="J23:J24"/>
    <mergeCell ref="I6:K6"/>
    <mergeCell ref="G7:H7"/>
    <mergeCell ref="I7:K7"/>
    <mergeCell ref="I9:K9"/>
    <mergeCell ref="I8:K8"/>
  </mergeCells>
  <phoneticPr fontId="0" type="noConversion"/>
  <conditionalFormatting sqref="M8">
    <cfRule type="cellIs" dxfId="28" priority="16" stopIfTrue="1" operator="equal">
      <formula>"chyba"</formula>
    </cfRule>
  </conditionalFormatting>
  <conditionalFormatting sqref="M9">
    <cfRule type="cellIs" dxfId="27" priority="15" stopIfTrue="1" operator="equal">
      <formula>"chyba"</formula>
    </cfRule>
  </conditionalFormatting>
  <conditionalFormatting sqref="N8">
    <cfRule type="cellIs" dxfId="26" priority="17" stopIfTrue="1" operator="equal">
      <formula>"chyba"</formula>
    </cfRule>
  </conditionalFormatting>
  <conditionalFormatting sqref="M24:M26">
    <cfRule type="cellIs" dxfId="25" priority="14" stopIfTrue="1" operator="equal">
      <formula>"chyba"</formula>
    </cfRule>
  </conditionalFormatting>
  <conditionalFormatting sqref="M38">
    <cfRule type="cellIs" dxfId="24" priority="4" stopIfTrue="1" operator="equal">
      <formula>"chyba"</formula>
    </cfRule>
  </conditionalFormatting>
  <conditionalFormatting sqref="M32">
    <cfRule type="cellIs" dxfId="23" priority="6" stopIfTrue="1" operator="equal">
      <formula>"chyba"</formula>
    </cfRule>
  </conditionalFormatting>
  <conditionalFormatting sqref="M31 M33">
    <cfRule type="cellIs" dxfId="22" priority="13" stopIfTrue="1" operator="equal">
      <formula>"chyba"</formula>
    </cfRule>
  </conditionalFormatting>
  <conditionalFormatting sqref="M34:M36">
    <cfRule type="cellIs" dxfId="21" priority="5" stopIfTrue="1" operator="equal">
      <formula>"chyba"</formula>
    </cfRule>
  </conditionalFormatting>
  <conditionalFormatting sqref="M15:M21">
    <cfRule type="cellIs" dxfId="20" priority="2" stopIfTrue="1" operator="equal">
      <formula>"chyba"</formula>
    </cfRule>
  </conditionalFormatting>
  <conditionalFormatting sqref="M37">
    <cfRule type="cellIs" dxfId="19" priority="1" stopIfTrue="1" operator="equal">
      <formula>"chyba"</formula>
    </cfRule>
  </conditionalFormatting>
  <dataValidations count="2">
    <dataValidation type="whole" allowBlank="1" showErrorMessage="1" errorTitle="Pozor!" error="Je nezbytné vložit numerickou hodnotu!" sqref="J40 G38 J33 D39 G31:H31 G26 H27:J27 I8:I9 G8:G9 E26 F39:I39 E31:E39" xr:uid="{00000000-0002-0000-0100-000000000000}">
      <formula1>0</formula1>
      <formula2>999999</formula2>
    </dataValidation>
    <dataValidation type="whole" allowBlank="1" showErrorMessage="1" errorTitle="Pozor!" error="Je nezbytné vložit numerickou hodnotu!" sqref="E15:L21" xr:uid="{00000000-0002-0000-0100-000001000000}">
      <formula1>0</formula1>
      <formula2>99999999</formula2>
    </dataValidation>
  </dataValidations>
  <printOptions horizontalCentered="1"/>
  <pageMargins left="0.39370078740157483" right="0.28999999999999998" top="0.28999999999999998" bottom="0.28000000000000003" header="0" footer="0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16"/>
  <sheetViews>
    <sheetView showGridLines="0" topLeftCell="B43" zoomScale="75" zoomScaleNormal="75" workbookViewId="0">
      <selection activeCell="R7" sqref="R7"/>
    </sheetView>
  </sheetViews>
  <sheetFormatPr defaultColWidth="0" defaultRowHeight="12.75" zeroHeight="1" x14ac:dyDescent="0.2"/>
  <cols>
    <col min="1" max="1" width="1.7109375" style="1" hidden="1" customWidth="1"/>
    <col min="2" max="2" width="26.85546875" style="26" customWidth="1"/>
    <col min="3" max="3" width="7" style="26" customWidth="1"/>
    <col min="4" max="4" width="13" style="26" customWidth="1"/>
    <col min="5" max="5" width="12.140625" style="26" customWidth="1"/>
    <col min="6" max="6" width="11.28515625" style="26" customWidth="1"/>
    <col min="7" max="7" width="10.7109375" style="26" customWidth="1"/>
    <col min="8" max="8" width="11.7109375" style="26" customWidth="1"/>
    <col min="9" max="9" width="9.85546875" style="26" customWidth="1"/>
    <col min="10" max="10" width="9.140625" style="26" customWidth="1"/>
    <col min="11" max="11" width="12.28515625" style="26" customWidth="1"/>
    <col min="12" max="12" width="11.7109375" style="26" customWidth="1"/>
    <col min="13" max="13" width="10.140625" style="26" customWidth="1"/>
    <col min="14" max="14" width="12.7109375" style="26" customWidth="1"/>
    <col min="15" max="15" width="13.7109375" style="26" customWidth="1"/>
    <col min="16" max="16" width="2.85546875" style="26" customWidth="1"/>
    <col min="17" max="17" width="8" style="26" customWidth="1"/>
    <col min="18" max="18" width="24.85546875" style="26" customWidth="1"/>
    <col min="19" max="19" width="1.7109375" style="1" customWidth="1"/>
    <col min="20" max="20" width="0" style="1" hidden="1" customWidth="1"/>
    <col min="21" max="21" width="9.140625" style="1" hidden="1" customWidth="1"/>
    <col min="22" max="16384" width="9.140625" style="1" hidden="1"/>
  </cols>
  <sheetData>
    <row r="1" spans="1:18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9.5" customHeight="1" x14ac:dyDescent="0.3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288"/>
      <c r="P2" s="288"/>
      <c r="Q2" s="288"/>
      <c r="R2" s="288" t="s">
        <v>876</v>
      </c>
    </row>
    <row r="3" spans="1:18" s="3" customFormat="1" ht="24" customHeight="1" x14ac:dyDescent="0.25">
      <c r="B3" s="290" t="s">
        <v>282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23"/>
    </row>
    <row r="4" spans="1:18" s="3" customFormat="1" ht="24" customHeight="1" x14ac:dyDescent="0.2">
      <c r="B4" s="291" t="s">
        <v>203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23"/>
    </row>
    <row r="5" spans="1:18" s="3" customFormat="1" ht="30" customHeight="1" x14ac:dyDescent="0.2">
      <c r="B5" s="178"/>
      <c r="C5" s="179"/>
      <c r="D5" s="609" t="s">
        <v>36</v>
      </c>
      <c r="E5" s="609" t="s">
        <v>295</v>
      </c>
      <c r="F5" s="612" t="s">
        <v>71</v>
      </c>
      <c r="G5" s="613"/>
      <c r="H5" s="616" t="s">
        <v>913</v>
      </c>
      <c r="I5" s="616"/>
      <c r="J5" s="616"/>
      <c r="K5" s="616"/>
      <c r="L5" s="616"/>
      <c r="M5" s="616"/>
      <c r="N5" s="616"/>
      <c r="O5" s="617"/>
      <c r="P5" s="130"/>
      <c r="Q5" s="130"/>
      <c r="R5" s="40"/>
    </row>
    <row r="6" spans="1:18" s="3" customFormat="1" ht="17.25" customHeight="1" x14ac:dyDescent="0.2">
      <c r="B6" s="180"/>
      <c r="C6" s="133"/>
      <c r="D6" s="610"/>
      <c r="E6" s="610"/>
      <c r="F6" s="614"/>
      <c r="G6" s="615"/>
      <c r="H6" s="616" t="s">
        <v>283</v>
      </c>
      <c r="I6" s="616"/>
      <c r="J6" s="616"/>
      <c r="K6" s="616"/>
      <c r="L6" s="617"/>
      <c r="M6" s="612" t="s">
        <v>287</v>
      </c>
      <c r="N6" s="613"/>
      <c r="O6" s="619" t="s">
        <v>280</v>
      </c>
      <c r="P6" s="322"/>
      <c r="Q6" s="322"/>
      <c r="R6" s="40"/>
    </row>
    <row r="7" spans="1:18" s="3" customFormat="1" ht="86.25" customHeight="1" x14ac:dyDescent="0.2">
      <c r="B7" s="181"/>
      <c r="C7" s="182"/>
      <c r="D7" s="611"/>
      <c r="E7" s="611"/>
      <c r="F7" s="520" t="s">
        <v>324</v>
      </c>
      <c r="G7" s="520" t="s">
        <v>894</v>
      </c>
      <c r="H7" s="223" t="s">
        <v>284</v>
      </c>
      <c r="I7" s="618" t="s">
        <v>285</v>
      </c>
      <c r="J7" s="618"/>
      <c r="K7" s="123" t="s">
        <v>286</v>
      </c>
      <c r="L7" s="126" t="s">
        <v>627</v>
      </c>
      <c r="M7" s="614"/>
      <c r="N7" s="615"/>
      <c r="O7" s="620"/>
      <c r="P7" s="322"/>
      <c r="Q7" s="322"/>
      <c r="R7" s="40"/>
    </row>
    <row r="8" spans="1:18" s="3" customFormat="1" ht="24" customHeight="1" x14ac:dyDescent="0.2">
      <c r="B8" s="602" t="s">
        <v>34</v>
      </c>
      <c r="C8" s="603"/>
      <c r="D8" s="123" t="s">
        <v>35</v>
      </c>
      <c r="E8" s="160">
        <v>1</v>
      </c>
      <c r="F8" s="123">
        <v>2</v>
      </c>
      <c r="G8" s="123">
        <v>3</v>
      </c>
      <c r="H8" s="122">
        <v>4</v>
      </c>
      <c r="I8" s="602">
        <v>5</v>
      </c>
      <c r="J8" s="603"/>
      <c r="K8" s="123">
        <v>6</v>
      </c>
      <c r="L8" s="123">
        <v>7</v>
      </c>
      <c r="M8" s="602">
        <v>8</v>
      </c>
      <c r="N8" s="603"/>
      <c r="O8" s="123">
        <v>9</v>
      </c>
      <c r="P8" s="324"/>
      <c r="Q8" s="304"/>
      <c r="R8" s="325" t="s">
        <v>346</v>
      </c>
    </row>
    <row r="9" spans="1:18" s="3" customFormat="1" ht="24" customHeight="1" x14ac:dyDescent="0.2">
      <c r="B9" s="627" t="s">
        <v>89</v>
      </c>
      <c r="C9" s="628"/>
      <c r="D9" s="123" t="s">
        <v>87</v>
      </c>
      <c r="E9" s="386"/>
      <c r="F9" s="238"/>
      <c r="G9" s="208"/>
      <c r="H9" s="406"/>
      <c r="I9" s="569"/>
      <c r="J9" s="571"/>
      <c r="K9" s="207"/>
      <c r="L9" s="207"/>
      <c r="M9" s="569"/>
      <c r="N9" s="571"/>
      <c r="O9" s="207"/>
      <c r="P9" s="310"/>
      <c r="Q9" s="326" t="str">
        <f>IF(O9&gt;=SUM(H9+I9+J9+K9+L9+M9+N9),"ok","chyba")</f>
        <v>ok</v>
      </c>
      <c r="R9" s="319" t="s">
        <v>777</v>
      </c>
    </row>
    <row r="10" spans="1:18" s="3" customFormat="1" ht="24" customHeight="1" x14ac:dyDescent="0.2">
      <c r="B10" s="627" t="s">
        <v>263</v>
      </c>
      <c r="C10" s="628"/>
      <c r="D10" s="127" t="s">
        <v>88</v>
      </c>
      <c r="E10" s="386"/>
      <c r="F10" s="238"/>
      <c r="G10" s="208"/>
      <c r="H10" s="406"/>
      <c r="I10" s="569"/>
      <c r="J10" s="571"/>
      <c r="K10" s="207"/>
      <c r="L10" s="207"/>
      <c r="M10" s="569"/>
      <c r="N10" s="571"/>
      <c r="O10" s="207"/>
      <c r="P10" s="310"/>
      <c r="Q10" s="326" t="str">
        <f t="shared" ref="Q10:Q12" si="0">IF(O10&gt;=SUM(H10+I10+J10+K10+L10+M10+N10),"ok","chyba")</f>
        <v>ok</v>
      </c>
      <c r="R10" s="319" t="s">
        <v>778</v>
      </c>
    </row>
    <row r="11" spans="1:18" s="3" customFormat="1" ht="24" customHeight="1" x14ac:dyDescent="0.2">
      <c r="B11" s="627" t="s">
        <v>178</v>
      </c>
      <c r="C11" s="628"/>
      <c r="D11" s="124" t="s">
        <v>134</v>
      </c>
      <c r="E11" s="386"/>
      <c r="F11" s="238"/>
      <c r="G11" s="208"/>
      <c r="H11" s="406"/>
      <c r="I11" s="569"/>
      <c r="J11" s="571"/>
      <c r="K11" s="207"/>
      <c r="L11" s="207"/>
      <c r="M11" s="569"/>
      <c r="N11" s="571"/>
      <c r="O11" s="207"/>
      <c r="P11" s="310"/>
      <c r="Q11" s="326" t="str">
        <f t="shared" si="0"/>
        <v>ok</v>
      </c>
      <c r="R11" s="319" t="s">
        <v>779</v>
      </c>
    </row>
    <row r="12" spans="1:18" s="3" customFormat="1" ht="24" customHeight="1" x14ac:dyDescent="0.2">
      <c r="B12" s="627" t="s">
        <v>204</v>
      </c>
      <c r="C12" s="628"/>
      <c r="D12" s="124" t="s">
        <v>135</v>
      </c>
      <c r="E12" s="237"/>
      <c r="F12" s="238"/>
      <c r="G12" s="208"/>
      <c r="H12" s="406"/>
      <c r="I12" s="569"/>
      <c r="J12" s="571"/>
      <c r="K12" s="207"/>
      <c r="L12" s="207"/>
      <c r="M12" s="569"/>
      <c r="N12" s="571"/>
      <c r="O12" s="207"/>
      <c r="P12" s="310"/>
      <c r="Q12" s="326" t="str">
        <f t="shared" si="0"/>
        <v>ok</v>
      </c>
      <c r="R12" s="319" t="s">
        <v>780</v>
      </c>
    </row>
    <row r="13" spans="1:18" s="3" customFormat="1" ht="34.5" customHeight="1" x14ac:dyDescent="0.25">
      <c r="A13" s="292"/>
      <c r="B13" s="293" t="s">
        <v>207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327"/>
      <c r="Q13" s="327"/>
      <c r="R13" s="309"/>
    </row>
    <row r="14" spans="1:18" s="3" customFormat="1" ht="27" customHeight="1" x14ac:dyDescent="0.2">
      <c r="B14" s="609"/>
      <c r="C14" s="609" t="s">
        <v>36</v>
      </c>
      <c r="D14" s="612" t="s">
        <v>790</v>
      </c>
      <c r="E14" s="629"/>
      <c r="F14" s="629"/>
      <c r="G14" s="629"/>
      <c r="H14" s="629"/>
      <c r="I14" s="629"/>
      <c r="J14" s="630"/>
      <c r="K14" s="613" t="s">
        <v>823</v>
      </c>
      <c r="L14" s="636" t="s">
        <v>626</v>
      </c>
      <c r="M14" s="636"/>
      <c r="N14" s="636"/>
      <c r="O14" s="637"/>
      <c r="P14" s="324"/>
      <c r="Q14" s="324"/>
      <c r="R14" s="328"/>
    </row>
    <row r="15" spans="1:18" s="3" customFormat="1" ht="27" customHeight="1" x14ac:dyDescent="0.2">
      <c r="B15" s="610"/>
      <c r="C15" s="610"/>
      <c r="D15" s="614"/>
      <c r="E15" s="631"/>
      <c r="F15" s="631"/>
      <c r="G15" s="631"/>
      <c r="H15" s="631"/>
      <c r="I15" s="631"/>
      <c r="J15" s="632"/>
      <c r="K15" s="635"/>
      <c r="L15" s="602" t="s">
        <v>895</v>
      </c>
      <c r="M15" s="608"/>
      <c r="N15" s="608"/>
      <c r="O15" s="603"/>
      <c r="P15" s="324"/>
      <c r="Q15" s="324"/>
      <c r="R15" s="328"/>
    </row>
    <row r="16" spans="1:18" s="3" customFormat="1" ht="43.5" customHeight="1" x14ac:dyDescent="0.2">
      <c r="B16" s="611"/>
      <c r="C16" s="611"/>
      <c r="D16" s="623" t="s">
        <v>45</v>
      </c>
      <c r="E16" s="616"/>
      <c r="F16" s="617"/>
      <c r="G16" s="623" t="s">
        <v>44</v>
      </c>
      <c r="H16" s="617"/>
      <c r="I16" s="616" t="s">
        <v>132</v>
      </c>
      <c r="J16" s="644"/>
      <c r="K16" s="615"/>
      <c r="L16" s="608" t="s">
        <v>46</v>
      </c>
      <c r="M16" s="603"/>
      <c r="N16" s="126" t="s">
        <v>114</v>
      </c>
      <c r="O16" s="123" t="s">
        <v>625</v>
      </c>
      <c r="P16" s="324"/>
      <c r="Q16" s="324"/>
      <c r="R16" s="329"/>
    </row>
    <row r="17" spans="2:18" s="3" customFormat="1" ht="30.75" customHeight="1" x14ac:dyDescent="0.2">
      <c r="B17" s="123" t="s">
        <v>34</v>
      </c>
      <c r="C17" s="123" t="s">
        <v>35</v>
      </c>
      <c r="D17" s="602">
        <v>1</v>
      </c>
      <c r="E17" s="608"/>
      <c r="F17" s="603"/>
      <c r="G17" s="602">
        <v>2</v>
      </c>
      <c r="H17" s="603"/>
      <c r="I17" s="602">
        <v>3</v>
      </c>
      <c r="J17" s="634"/>
      <c r="K17" s="122">
        <v>4</v>
      </c>
      <c r="L17" s="608">
        <v>5</v>
      </c>
      <c r="M17" s="603"/>
      <c r="N17" s="123">
        <v>6</v>
      </c>
      <c r="O17" s="123">
        <v>7</v>
      </c>
      <c r="P17" s="324"/>
      <c r="Q17" s="304"/>
      <c r="R17" s="325" t="s">
        <v>346</v>
      </c>
    </row>
    <row r="18" spans="2:18" s="3" customFormat="1" ht="23.25" customHeight="1" x14ac:dyDescent="0.2">
      <c r="B18" s="143" t="s">
        <v>94</v>
      </c>
      <c r="C18" s="123">
        <v>90</v>
      </c>
      <c r="D18" s="626"/>
      <c r="E18" s="606"/>
      <c r="F18" s="607"/>
      <c r="G18" s="626"/>
      <c r="H18" s="607"/>
      <c r="I18" s="626"/>
      <c r="J18" s="633"/>
      <c r="K18" s="406"/>
      <c r="L18" s="606"/>
      <c r="M18" s="607"/>
      <c r="N18" s="208"/>
      <c r="O18" s="208"/>
      <c r="P18" s="330"/>
      <c r="Q18" s="326" t="str">
        <f>IF(I18=SUM(K18+L18+M18+N18+O18),"ok","chyba")</f>
        <v>ok</v>
      </c>
      <c r="R18" s="319" t="s">
        <v>791</v>
      </c>
    </row>
    <row r="19" spans="2:18" s="3" customFormat="1" ht="30" customHeight="1" x14ac:dyDescent="0.2">
      <c r="B19" s="144" t="s">
        <v>269</v>
      </c>
      <c r="C19" s="123" t="s">
        <v>128</v>
      </c>
      <c r="D19" s="626"/>
      <c r="E19" s="606"/>
      <c r="F19" s="607"/>
      <c r="G19" s="626"/>
      <c r="H19" s="607"/>
      <c r="I19" s="626"/>
      <c r="J19" s="633"/>
      <c r="K19" s="466" t="s">
        <v>37</v>
      </c>
      <c r="L19" s="604" t="s">
        <v>37</v>
      </c>
      <c r="M19" s="605"/>
      <c r="N19" s="466" t="s">
        <v>37</v>
      </c>
      <c r="O19" s="466" t="s">
        <v>37</v>
      </c>
      <c r="P19" s="330"/>
      <c r="Q19" s="496"/>
      <c r="R19" s="497"/>
    </row>
    <row r="20" spans="2:18" s="3" customFormat="1" ht="27.75" customHeight="1" x14ac:dyDescent="0.2">
      <c r="B20" s="137" t="s">
        <v>178</v>
      </c>
      <c r="C20" s="123" t="s">
        <v>198</v>
      </c>
      <c r="D20" s="626"/>
      <c r="E20" s="606"/>
      <c r="F20" s="607"/>
      <c r="G20" s="626"/>
      <c r="H20" s="607"/>
      <c r="I20" s="626"/>
      <c r="J20" s="633"/>
      <c r="K20" s="406"/>
      <c r="L20" s="606"/>
      <c r="M20" s="607"/>
      <c r="N20" s="208"/>
      <c r="O20" s="208"/>
      <c r="P20" s="330"/>
      <c r="Q20" s="494" t="str">
        <f>IF(I20=SUM(K20+L20+M20+N20+O20),"ok","chyba")</f>
        <v>ok</v>
      </c>
      <c r="R20" s="495" t="s">
        <v>792</v>
      </c>
    </row>
    <row r="21" spans="2:18" s="3" customFormat="1" ht="23.25" customHeight="1" x14ac:dyDescent="0.2">
      <c r="B21" s="144" t="s">
        <v>205</v>
      </c>
      <c r="C21" s="123" t="s">
        <v>206</v>
      </c>
      <c r="D21" s="569"/>
      <c r="E21" s="570"/>
      <c r="F21" s="571"/>
      <c r="G21" s="569"/>
      <c r="H21" s="571"/>
      <c r="I21" s="569"/>
      <c r="J21" s="665"/>
      <c r="K21" s="466" t="s">
        <v>37</v>
      </c>
      <c r="L21" s="570"/>
      <c r="M21" s="571"/>
      <c r="N21" s="208"/>
      <c r="O21" s="208"/>
      <c r="P21" s="310"/>
      <c r="Q21" s="326" t="str">
        <f>IF(I21=SUM(L21+M21+N21+O21),"ok","chyba")</f>
        <v>ok</v>
      </c>
      <c r="R21" s="319" t="s">
        <v>793</v>
      </c>
    </row>
    <row r="22" spans="2:18" s="3" customFormat="1" ht="17.25" customHeight="1" x14ac:dyDescent="0.25">
      <c r="B22" s="183"/>
      <c r="C22" s="209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329"/>
    </row>
    <row r="23" spans="2:18" s="3" customFormat="1" ht="23.25" customHeight="1" x14ac:dyDescent="0.25">
      <c r="B23" s="290" t="s">
        <v>208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327"/>
      <c r="Q23" s="327"/>
      <c r="R23" s="306"/>
    </row>
    <row r="24" spans="2:18" s="3" customFormat="1" ht="29.25" customHeight="1" x14ac:dyDescent="0.2">
      <c r="B24" s="229"/>
      <c r="C24" s="230"/>
      <c r="D24" s="230"/>
      <c r="E24" s="618" t="s">
        <v>36</v>
      </c>
      <c r="F24" s="612" t="s">
        <v>328</v>
      </c>
      <c r="G24" s="629"/>
      <c r="H24" s="629"/>
      <c r="I24" s="629"/>
      <c r="J24" s="629"/>
      <c r="K24" s="629"/>
      <c r="L24" s="630"/>
      <c r="M24" s="629" t="s">
        <v>896</v>
      </c>
      <c r="N24" s="613"/>
      <c r="O24" s="233"/>
      <c r="P24" s="331"/>
      <c r="Q24" s="331"/>
      <c r="R24" s="306"/>
    </row>
    <row r="25" spans="2:18" s="3" customFormat="1" ht="32.25" customHeight="1" x14ac:dyDescent="0.2">
      <c r="B25" s="231"/>
      <c r="C25" s="232"/>
      <c r="D25" s="232"/>
      <c r="E25" s="618"/>
      <c r="F25" s="618" t="s">
        <v>288</v>
      </c>
      <c r="G25" s="618"/>
      <c r="H25" s="618"/>
      <c r="I25" s="618"/>
      <c r="J25" s="616" t="s">
        <v>327</v>
      </c>
      <c r="K25" s="616"/>
      <c r="L25" s="644"/>
      <c r="M25" s="631"/>
      <c r="N25" s="615"/>
      <c r="O25" s="233"/>
      <c r="P25" s="331"/>
      <c r="Q25" s="331"/>
      <c r="R25" s="306"/>
    </row>
    <row r="26" spans="2:18" s="3" customFormat="1" ht="24" customHeight="1" x14ac:dyDescent="0.2">
      <c r="B26" s="623" t="s">
        <v>34</v>
      </c>
      <c r="C26" s="616"/>
      <c r="D26" s="617"/>
      <c r="E26" s="126" t="s">
        <v>35</v>
      </c>
      <c r="F26" s="661">
        <v>1</v>
      </c>
      <c r="G26" s="661"/>
      <c r="H26" s="661"/>
      <c r="I26" s="661"/>
      <c r="J26" s="608">
        <v>2</v>
      </c>
      <c r="K26" s="608"/>
      <c r="L26" s="634"/>
      <c r="M26" s="659">
        <v>3</v>
      </c>
      <c r="N26" s="660"/>
      <c r="O26" s="234"/>
      <c r="P26" s="332"/>
      <c r="Q26" s="332"/>
      <c r="R26" s="306"/>
    </row>
    <row r="27" spans="2:18" s="3" customFormat="1" ht="24" customHeight="1" x14ac:dyDescent="0.2">
      <c r="B27" s="641" t="s">
        <v>50</v>
      </c>
      <c r="C27" s="641"/>
      <c r="D27" s="641"/>
      <c r="E27" s="126">
        <v>91</v>
      </c>
      <c r="F27" s="640"/>
      <c r="G27" s="640"/>
      <c r="H27" s="640"/>
      <c r="I27" s="640"/>
      <c r="J27" s="642"/>
      <c r="K27" s="642"/>
      <c r="L27" s="643"/>
      <c r="M27" s="638"/>
      <c r="N27" s="639"/>
      <c r="O27" s="125"/>
      <c r="P27" s="327"/>
      <c r="Q27" s="327"/>
      <c r="R27" s="306"/>
    </row>
    <row r="28" spans="2:18" s="3" customFormat="1" ht="27.75" customHeight="1" x14ac:dyDescent="0.2">
      <c r="B28" s="641" t="s">
        <v>897</v>
      </c>
      <c r="C28" s="641"/>
      <c r="D28" s="641"/>
      <c r="E28" s="126" t="s">
        <v>47</v>
      </c>
      <c r="F28" s="640"/>
      <c r="G28" s="640"/>
      <c r="H28" s="640"/>
      <c r="I28" s="640"/>
      <c r="J28" s="642"/>
      <c r="K28" s="642"/>
      <c r="L28" s="643"/>
      <c r="M28" s="638"/>
      <c r="N28" s="639"/>
      <c r="O28" s="125"/>
      <c r="P28" s="327"/>
      <c r="Q28" s="327"/>
      <c r="R28" s="306"/>
    </row>
    <row r="29" spans="2:18" s="3" customFormat="1" ht="39" customHeight="1" x14ac:dyDescent="0.2">
      <c r="B29" s="641" t="s">
        <v>51</v>
      </c>
      <c r="C29" s="641"/>
      <c r="D29" s="641"/>
      <c r="E29" s="126">
        <v>92</v>
      </c>
      <c r="F29" s="640"/>
      <c r="G29" s="640"/>
      <c r="H29" s="640"/>
      <c r="I29" s="640"/>
      <c r="J29" s="642"/>
      <c r="K29" s="642"/>
      <c r="L29" s="643"/>
      <c r="M29" s="638"/>
      <c r="N29" s="639"/>
      <c r="O29" s="125"/>
      <c r="P29" s="327"/>
      <c r="Q29" s="323" t="str">
        <f>IF(F31=F27+F29+F30,"ok","chyba")</f>
        <v>ok</v>
      </c>
      <c r="R29" s="319" t="s">
        <v>357</v>
      </c>
    </row>
    <row r="30" spans="2:18" s="3" customFormat="1" ht="39.75" customHeight="1" x14ac:dyDescent="0.2">
      <c r="B30" s="641" t="s">
        <v>289</v>
      </c>
      <c r="C30" s="641"/>
      <c r="D30" s="641"/>
      <c r="E30" s="126" t="s">
        <v>290</v>
      </c>
      <c r="F30" s="662"/>
      <c r="G30" s="663"/>
      <c r="H30" s="663"/>
      <c r="I30" s="664"/>
      <c r="J30" s="642"/>
      <c r="K30" s="642"/>
      <c r="L30" s="643"/>
      <c r="M30" s="638"/>
      <c r="N30" s="639"/>
      <c r="O30" s="125"/>
      <c r="P30" s="327"/>
      <c r="Q30" s="323" t="str">
        <f>IF(J31=J27+J29+J30,"ok","chyba")</f>
        <v>ok</v>
      </c>
      <c r="R30" s="319" t="s">
        <v>358</v>
      </c>
    </row>
    <row r="31" spans="2:18" s="3" customFormat="1" ht="35.25" customHeight="1" x14ac:dyDescent="0.2">
      <c r="B31" s="641" t="s">
        <v>42</v>
      </c>
      <c r="C31" s="641"/>
      <c r="D31" s="641"/>
      <c r="E31" s="126">
        <v>93</v>
      </c>
      <c r="F31" s="640"/>
      <c r="G31" s="640"/>
      <c r="H31" s="640"/>
      <c r="I31" s="640"/>
      <c r="J31" s="642"/>
      <c r="K31" s="642"/>
      <c r="L31" s="643"/>
      <c r="M31" s="638"/>
      <c r="N31" s="639"/>
      <c r="O31" s="125"/>
      <c r="P31" s="327"/>
      <c r="Q31" s="323" t="str">
        <f>IF(M31=M27+M29+M30,"ok","chyba")</f>
        <v>ok</v>
      </c>
      <c r="R31" s="319" t="s">
        <v>628</v>
      </c>
    </row>
    <row r="32" spans="2:18" s="3" customFormat="1" ht="24" customHeight="1" x14ac:dyDescent="0.2">
      <c r="B32" s="129"/>
      <c r="C32" s="129"/>
      <c r="D32" s="129"/>
      <c r="E32" s="130"/>
      <c r="F32" s="387"/>
      <c r="G32" s="387"/>
      <c r="H32" s="387"/>
      <c r="I32" s="387"/>
      <c r="J32" s="387"/>
      <c r="K32" s="310"/>
      <c r="L32" s="310"/>
      <c r="M32" s="125"/>
      <c r="N32" s="125"/>
      <c r="O32" s="125"/>
      <c r="P32" s="327"/>
      <c r="Q32" s="350"/>
      <c r="R32" s="390"/>
    </row>
    <row r="33" spans="2:18" s="3" customFormat="1" ht="27" customHeight="1" x14ac:dyDescent="0.25">
      <c r="B33" s="666" t="s">
        <v>413</v>
      </c>
      <c r="C33" s="667"/>
      <c r="D33" s="667"/>
      <c r="E33" s="667"/>
      <c r="F33" s="667"/>
      <c r="G33" s="667"/>
      <c r="H33" s="667"/>
      <c r="I33" s="667"/>
      <c r="J33" s="667"/>
      <c r="K33" s="667"/>
      <c r="L33" s="667"/>
      <c r="M33" s="667"/>
      <c r="N33" s="667"/>
      <c r="O33" s="667"/>
      <c r="P33" s="333"/>
      <c r="Q33" s="333"/>
      <c r="R33" s="306"/>
    </row>
    <row r="34" spans="2:18" s="3" customFormat="1" ht="32.25" customHeight="1" x14ac:dyDescent="0.2">
      <c r="B34" s="229"/>
      <c r="C34" s="230"/>
      <c r="D34" s="230"/>
      <c r="E34" s="126" t="s">
        <v>36</v>
      </c>
      <c r="F34" s="623" t="s">
        <v>812</v>
      </c>
      <c r="G34" s="616"/>
      <c r="H34" s="616"/>
      <c r="I34" s="616"/>
      <c r="J34" s="616"/>
      <c r="K34" s="616"/>
      <c r="L34" s="616"/>
      <c r="M34" s="616"/>
      <c r="N34" s="617"/>
      <c r="O34" s="40"/>
      <c r="P34" s="308"/>
      <c r="Q34" s="308"/>
      <c r="R34" s="308"/>
    </row>
    <row r="35" spans="2:18" s="3" customFormat="1" ht="20.25" customHeight="1" x14ac:dyDescent="0.2">
      <c r="B35" s="623" t="s">
        <v>34</v>
      </c>
      <c r="C35" s="616"/>
      <c r="D35" s="617"/>
      <c r="E35" s="126" t="s">
        <v>35</v>
      </c>
      <c r="F35" s="126">
        <v>0</v>
      </c>
      <c r="G35" s="491">
        <v>1</v>
      </c>
      <c r="H35" s="491">
        <v>2</v>
      </c>
      <c r="I35" s="492">
        <v>3</v>
      </c>
      <c r="J35" s="492">
        <v>4</v>
      </c>
      <c r="K35" s="492">
        <v>5</v>
      </c>
      <c r="L35" s="492">
        <v>6</v>
      </c>
      <c r="M35" s="492" t="s">
        <v>408</v>
      </c>
      <c r="N35" s="492" t="s">
        <v>280</v>
      </c>
      <c r="O35" s="40"/>
      <c r="P35" s="308"/>
      <c r="Q35" s="151"/>
      <c r="R35" s="384" t="s">
        <v>346</v>
      </c>
    </row>
    <row r="36" spans="2:18" s="3" customFormat="1" ht="31.5" customHeight="1" x14ac:dyDescent="0.2">
      <c r="B36" s="641" t="s">
        <v>813</v>
      </c>
      <c r="C36" s="641"/>
      <c r="D36" s="641"/>
      <c r="E36" s="126" t="s">
        <v>409</v>
      </c>
      <c r="F36" s="388"/>
      <c r="G36" s="388"/>
      <c r="H36" s="388"/>
      <c r="I36" s="388"/>
      <c r="J36" s="388"/>
      <c r="K36" s="388"/>
      <c r="L36" s="388"/>
      <c r="M36" s="389"/>
      <c r="N36" s="498"/>
      <c r="O36" s="40"/>
      <c r="P36" s="308"/>
      <c r="Q36" s="326" t="str">
        <f>IF(N36=F36+G36+H36+I36+J36+K36+M36+L36,"ok","chyba")</f>
        <v>ok</v>
      </c>
      <c r="R36" s="319" t="s">
        <v>820</v>
      </c>
    </row>
    <row r="37" spans="2:18" s="3" customFormat="1" ht="76.5" customHeight="1" x14ac:dyDescent="0.2">
      <c r="B37" s="641" t="s">
        <v>814</v>
      </c>
      <c r="C37" s="641"/>
      <c r="D37" s="641"/>
      <c r="E37" s="126" t="s">
        <v>410</v>
      </c>
      <c r="F37" s="388"/>
      <c r="G37" s="388"/>
      <c r="H37" s="388"/>
      <c r="I37" s="388"/>
      <c r="J37" s="388"/>
      <c r="K37" s="207"/>
      <c r="L37" s="207"/>
      <c r="M37" s="389"/>
      <c r="N37" s="498"/>
      <c r="O37" s="40"/>
      <c r="P37" s="308"/>
      <c r="Q37" s="326" t="str">
        <f t="shared" ref="Q37:Q39" si="1">IF(N37=F37+G37+H37+I37+J37+K37+M37+L37,"ok","chyba")</f>
        <v>ok</v>
      </c>
      <c r="R37" s="319" t="s">
        <v>821</v>
      </c>
    </row>
    <row r="38" spans="2:18" s="3" customFormat="1" ht="60.75" customHeight="1" x14ac:dyDescent="0.2">
      <c r="B38" s="641" t="s">
        <v>815</v>
      </c>
      <c r="C38" s="641"/>
      <c r="D38" s="641"/>
      <c r="E38" s="499" t="s">
        <v>411</v>
      </c>
      <c r="F38" s="388"/>
      <c r="G38" s="388"/>
      <c r="H38" s="388"/>
      <c r="I38" s="388"/>
      <c r="J38" s="388"/>
      <c r="K38" s="207"/>
      <c r="L38" s="207"/>
      <c r="M38" s="389"/>
      <c r="N38" s="498"/>
      <c r="O38" s="40"/>
      <c r="P38" s="308"/>
      <c r="Q38" s="326" t="str">
        <f t="shared" si="1"/>
        <v>ok</v>
      </c>
      <c r="R38" s="319" t="s">
        <v>822</v>
      </c>
    </row>
    <row r="39" spans="2:18" s="3" customFormat="1" ht="60" customHeight="1" x14ac:dyDescent="0.2">
      <c r="B39" s="645" t="s">
        <v>832</v>
      </c>
      <c r="C39" s="646"/>
      <c r="D39" s="647"/>
      <c r="E39" s="126" t="s">
        <v>830</v>
      </c>
      <c r="F39" s="388"/>
      <c r="G39" s="388"/>
      <c r="H39" s="388"/>
      <c r="I39" s="388"/>
      <c r="J39" s="388"/>
      <c r="K39" s="207"/>
      <c r="L39" s="207"/>
      <c r="M39" s="389"/>
      <c r="N39" s="498"/>
      <c r="O39" s="40"/>
      <c r="P39" s="308"/>
      <c r="Q39" s="326" t="str">
        <f t="shared" si="1"/>
        <v>ok</v>
      </c>
      <c r="R39" s="319" t="s">
        <v>831</v>
      </c>
    </row>
    <row r="40" spans="2:18" s="3" customFormat="1" ht="33.75" customHeight="1" x14ac:dyDescent="0.25">
      <c r="B40" s="294" t="s">
        <v>414</v>
      </c>
      <c r="C40" s="162"/>
      <c r="D40" s="162"/>
      <c r="E40" s="162"/>
      <c r="F40" s="162"/>
      <c r="G40" s="162"/>
      <c r="H40" s="130"/>
      <c r="I40" s="130"/>
      <c r="J40" s="130"/>
      <c r="K40" s="130"/>
      <c r="L40" s="130"/>
      <c r="M40" s="130"/>
      <c r="N40" s="130"/>
      <c r="O40" s="130"/>
      <c r="P40" s="333"/>
      <c r="Q40" s="333"/>
      <c r="R40" s="306"/>
    </row>
    <row r="41" spans="2:18" s="3" customFormat="1" ht="56.25" customHeight="1" x14ac:dyDescent="0.2">
      <c r="B41" s="648"/>
      <c r="C41" s="649"/>
      <c r="D41" s="619" t="s">
        <v>36</v>
      </c>
      <c r="E41" s="619" t="s">
        <v>291</v>
      </c>
      <c r="F41" s="623" t="s">
        <v>612</v>
      </c>
      <c r="G41" s="616"/>
      <c r="H41" s="616"/>
      <c r="I41" s="616"/>
      <c r="J41" s="616"/>
      <c r="K41" s="616"/>
      <c r="L41" s="616"/>
      <c r="M41" s="616"/>
      <c r="N41" s="617"/>
      <c r="O41" s="609" t="s">
        <v>294</v>
      </c>
      <c r="P41" s="333"/>
      <c r="Q41" s="333"/>
      <c r="R41" s="306"/>
    </row>
    <row r="42" spans="2:18" s="3" customFormat="1" ht="87" customHeight="1" x14ac:dyDescent="0.2">
      <c r="B42" s="650"/>
      <c r="C42" s="651"/>
      <c r="D42" s="620"/>
      <c r="E42" s="620"/>
      <c r="F42" s="621" t="s">
        <v>336</v>
      </c>
      <c r="G42" s="622"/>
      <c r="H42" s="222" t="s">
        <v>898</v>
      </c>
      <c r="I42" s="623" t="s">
        <v>412</v>
      </c>
      <c r="J42" s="617"/>
      <c r="K42" s="126" t="s">
        <v>292</v>
      </c>
      <c r="L42" s="126" t="s">
        <v>69</v>
      </c>
      <c r="M42" s="126" t="s">
        <v>293</v>
      </c>
      <c r="N42" s="221" t="s">
        <v>43</v>
      </c>
      <c r="O42" s="611"/>
      <c r="P42" s="333"/>
      <c r="Q42" s="333"/>
      <c r="R42" s="306"/>
    </row>
    <row r="43" spans="2:18" s="3" customFormat="1" ht="24" customHeight="1" x14ac:dyDescent="0.2">
      <c r="B43" s="621" t="s">
        <v>34</v>
      </c>
      <c r="C43" s="622"/>
      <c r="D43" s="228" t="s">
        <v>35</v>
      </c>
      <c r="E43" s="216">
        <v>1</v>
      </c>
      <c r="F43" s="618">
        <v>2</v>
      </c>
      <c r="G43" s="618"/>
      <c r="H43" s="223">
        <v>3</v>
      </c>
      <c r="I43" s="623">
        <v>4</v>
      </c>
      <c r="J43" s="617"/>
      <c r="K43" s="126">
        <v>5</v>
      </c>
      <c r="L43" s="223">
        <v>6</v>
      </c>
      <c r="M43" s="126">
        <v>7</v>
      </c>
      <c r="N43" s="223">
        <v>8</v>
      </c>
      <c r="O43" s="126">
        <v>9</v>
      </c>
      <c r="P43" s="333"/>
      <c r="Q43" s="333"/>
      <c r="R43" s="306"/>
    </row>
    <row r="44" spans="2:18" s="3" customFormat="1" ht="36" customHeight="1" x14ac:dyDescent="0.2">
      <c r="B44" s="624" t="s">
        <v>235</v>
      </c>
      <c r="C44" s="625"/>
      <c r="D44" s="228">
        <v>94</v>
      </c>
      <c r="E44" s="239"/>
      <c r="F44" s="656"/>
      <c r="G44" s="656"/>
      <c r="H44" s="240"/>
      <c r="I44" s="569"/>
      <c r="J44" s="571"/>
      <c r="K44" s="207"/>
      <c r="L44" s="241" t="s">
        <v>37</v>
      </c>
      <c r="M44" s="242"/>
      <c r="N44" s="243"/>
      <c r="O44" s="207"/>
      <c r="P44" s="310"/>
      <c r="Q44" s="350"/>
      <c r="R44" s="373"/>
    </row>
    <row r="45" spans="2:18" s="3" customFormat="1" ht="33" customHeight="1" x14ac:dyDescent="0.2">
      <c r="B45" s="624" t="s">
        <v>257</v>
      </c>
      <c r="C45" s="625"/>
      <c r="D45" s="228">
        <v>95</v>
      </c>
      <c r="E45" s="239"/>
      <c r="F45" s="656"/>
      <c r="G45" s="656"/>
      <c r="H45" s="240"/>
      <c r="I45" s="569"/>
      <c r="J45" s="571"/>
      <c r="K45" s="241" t="s">
        <v>37</v>
      </c>
      <c r="L45" s="207"/>
      <c r="M45" s="207"/>
      <c r="N45" s="235"/>
      <c r="O45" s="207"/>
      <c r="P45" s="310"/>
      <c r="Q45" s="350"/>
      <c r="R45" s="373"/>
    </row>
    <row r="46" spans="2:18" s="3" customFormat="1" ht="63" customHeight="1" x14ac:dyDescent="0.2">
      <c r="B46" s="624" t="s">
        <v>427</v>
      </c>
      <c r="C46" s="625"/>
      <c r="D46" s="126" t="s">
        <v>428</v>
      </c>
      <c r="E46" s="239"/>
      <c r="F46" s="657"/>
      <c r="G46" s="658"/>
      <c r="H46" s="399"/>
      <c r="I46" s="397"/>
      <c r="J46" s="398"/>
      <c r="K46" s="388"/>
      <c r="L46" s="207"/>
      <c r="M46" s="241" t="s">
        <v>37</v>
      </c>
      <c r="N46" s="207"/>
      <c r="O46" s="207"/>
      <c r="P46" s="310"/>
      <c r="Q46" s="350"/>
      <c r="R46" s="373"/>
    </row>
    <row r="47" spans="2:18" s="3" customFormat="1" ht="60" customHeight="1" x14ac:dyDescent="0.2">
      <c r="B47" s="624" t="s">
        <v>234</v>
      </c>
      <c r="C47" s="625"/>
      <c r="D47" s="228">
        <v>96</v>
      </c>
      <c r="E47" s="239"/>
      <c r="F47" s="656"/>
      <c r="G47" s="656"/>
      <c r="H47" s="240"/>
      <c r="I47" s="569"/>
      <c r="J47" s="571"/>
      <c r="K47" s="207"/>
      <c r="L47" s="207"/>
      <c r="M47" s="244"/>
      <c r="N47" s="244"/>
      <c r="O47" s="207"/>
      <c r="P47" s="310"/>
      <c r="Q47" s="350"/>
      <c r="R47" s="373"/>
    </row>
    <row r="48" spans="2:18" s="3" customFormat="1" ht="49.5" customHeight="1" x14ac:dyDescent="0.2">
      <c r="B48" s="652" t="s">
        <v>185</v>
      </c>
      <c r="C48" s="653"/>
      <c r="D48" s="228" t="s">
        <v>266</v>
      </c>
      <c r="E48" s="239"/>
      <c r="F48" s="656"/>
      <c r="G48" s="656"/>
      <c r="H48" s="240"/>
      <c r="I48" s="569"/>
      <c r="J48" s="571"/>
      <c r="K48" s="207"/>
      <c r="L48" s="207"/>
      <c r="M48" s="244"/>
      <c r="N48" s="244"/>
      <c r="O48" s="207"/>
      <c r="P48" s="310"/>
      <c r="Q48" s="350"/>
      <c r="R48" s="373"/>
    </row>
    <row r="49" spans="2:18" s="3" customFormat="1" ht="60" customHeight="1" x14ac:dyDescent="0.2">
      <c r="B49" s="654" t="s">
        <v>833</v>
      </c>
      <c r="C49" s="655"/>
      <c r="D49" s="228" t="s">
        <v>267</v>
      </c>
      <c r="E49" s="239"/>
      <c r="F49" s="656"/>
      <c r="G49" s="656"/>
      <c r="H49" s="240"/>
      <c r="I49" s="569"/>
      <c r="J49" s="571"/>
      <c r="K49" s="207"/>
      <c r="L49" s="207"/>
      <c r="M49" s="244"/>
      <c r="N49" s="244"/>
      <c r="O49" s="207"/>
      <c r="P49" s="310"/>
      <c r="Q49" s="350"/>
      <c r="R49" s="373"/>
    </row>
    <row r="50" spans="2:18" s="3" customFormat="1" ht="21" customHeight="1" x14ac:dyDescent="0.2">
      <c r="B50" s="162"/>
      <c r="C50" s="162"/>
      <c r="D50" s="162"/>
      <c r="E50" s="162"/>
      <c r="F50" s="162"/>
      <c r="G50" s="162"/>
      <c r="H50" s="130"/>
      <c r="I50" s="162"/>
      <c r="J50" s="162"/>
      <c r="K50" s="162"/>
      <c r="L50" s="162"/>
      <c r="M50" s="162"/>
      <c r="N50" s="162"/>
      <c r="O50" s="162"/>
      <c r="P50" s="334"/>
      <c r="Q50" s="334"/>
      <c r="R50" s="306"/>
    </row>
    <row r="51" spans="2:18" s="3" customFormat="1" ht="18" customHeight="1" thickBot="1" x14ac:dyDescent="0.25">
      <c r="B51" s="128" t="s">
        <v>133</v>
      </c>
      <c r="C51" s="129"/>
      <c r="D51" s="129"/>
      <c r="E51" s="129"/>
      <c r="F51" s="129"/>
      <c r="G51" s="129"/>
      <c r="H51" s="130"/>
      <c r="I51" s="131"/>
      <c r="J51" s="132"/>
      <c r="K51" s="131"/>
      <c r="L51" s="132"/>
      <c r="M51" s="133"/>
      <c r="N51" s="130"/>
      <c r="O51" s="133"/>
      <c r="P51" s="324"/>
      <c r="Q51" s="324"/>
      <c r="R51" s="306"/>
    </row>
    <row r="52" spans="2:18" s="3" customFormat="1" ht="14.25" customHeight="1" x14ac:dyDescent="0.2">
      <c r="B52" s="184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6"/>
      <c r="P52" s="335"/>
      <c r="Q52" s="335"/>
      <c r="R52" s="306"/>
    </row>
    <row r="53" spans="2:18" s="3" customFormat="1" ht="120" customHeight="1" thickBot="1" x14ac:dyDescent="0.25">
      <c r="B53" s="187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9"/>
      <c r="P53" s="335"/>
      <c r="Q53" s="335"/>
      <c r="R53" s="306"/>
    </row>
    <row r="54" spans="2:18" s="3" customFormat="1" ht="12" customHeight="1" x14ac:dyDescent="0.2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6"/>
    </row>
    <row r="55" spans="2:18" s="3" customFormat="1" ht="27" hidden="1" customHeight="1" x14ac:dyDescent="0.2">
      <c r="B55" s="42"/>
      <c r="C55" s="42"/>
      <c r="D55" s="42"/>
      <c r="E55" s="42"/>
      <c r="F55" s="42"/>
      <c r="G55" s="42"/>
      <c r="H55" s="39"/>
      <c r="I55" s="41"/>
      <c r="J55" s="43"/>
      <c r="K55" s="41"/>
      <c r="L55" s="43"/>
      <c r="M55" s="40"/>
      <c r="N55" s="39"/>
      <c r="O55" s="40"/>
      <c r="P55" s="40"/>
      <c r="Q55" s="40"/>
      <c r="R55" s="24"/>
    </row>
    <row r="56" spans="2:18" s="3" customFormat="1" ht="12.75" hidden="1" customHeight="1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2:18" s="3" customFormat="1" ht="12.75" hidden="1" customHeight="1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2:18" s="3" customFormat="1" ht="12.75" hidden="1" customHeight="1" x14ac:dyDescent="0.2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2:18" s="3" customFormat="1" ht="12.75" hidden="1" customHeight="1" x14ac:dyDescent="0.2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2:18" s="3" customFormat="1" ht="12.75" hidden="1" customHeight="1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2:18" s="3" customFormat="1" ht="12.75" hidden="1" customHeight="1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2:18" ht="12.75" hidden="1" customHeight="1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5"/>
    </row>
    <row r="63" spans="2:18" ht="12.75" hidden="1" customHeight="1" x14ac:dyDescent="0.2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5"/>
    </row>
    <row r="64" spans="2:18" ht="12.75" hidden="1" customHeight="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2:17" ht="12.75" hidden="1" customHeight="1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ht="12.75" hidden="1" customHeight="1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ht="12.75" hidden="1" customHeight="1" x14ac:dyDescent="0.2"/>
    <row r="68" spans="2:17" ht="12.75" hidden="1" customHeight="1" x14ac:dyDescent="0.2"/>
    <row r="69" spans="2:17" ht="12.75" hidden="1" customHeight="1" x14ac:dyDescent="0.2"/>
    <row r="70" spans="2:17" ht="12.75" hidden="1" customHeight="1" x14ac:dyDescent="0.2"/>
    <row r="71" spans="2:17" ht="12.75" hidden="1" customHeight="1" x14ac:dyDescent="0.2"/>
    <row r="72" spans="2:17" ht="12.75" hidden="1" customHeight="1" x14ac:dyDescent="0.2"/>
    <row r="73" spans="2:17" ht="12.75" hidden="1" customHeight="1" x14ac:dyDescent="0.2"/>
    <row r="74" spans="2:17" ht="12.75" hidden="1" customHeight="1" x14ac:dyDescent="0.2"/>
    <row r="75" spans="2:17" ht="12.75" hidden="1" customHeight="1" x14ac:dyDescent="0.2"/>
    <row r="76" spans="2:17" ht="12.75" hidden="1" customHeight="1" x14ac:dyDescent="0.2"/>
    <row r="77" spans="2:17" ht="12.75" hidden="1" customHeight="1" x14ac:dyDescent="0.2"/>
    <row r="78" spans="2:17" ht="12.75" hidden="1" customHeight="1" x14ac:dyDescent="0.2"/>
    <row r="79" spans="2:17" ht="12.75" hidden="1" customHeight="1" x14ac:dyDescent="0.2"/>
    <row r="80" spans="2:17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</sheetData>
  <mergeCells count="116">
    <mergeCell ref="M27:N27"/>
    <mergeCell ref="F25:I25"/>
    <mergeCell ref="J27:L27"/>
    <mergeCell ref="B30:D30"/>
    <mergeCell ref="B31:D31"/>
    <mergeCell ref="B38:D38"/>
    <mergeCell ref="G21:H21"/>
    <mergeCell ref="B36:D36"/>
    <mergeCell ref="B27:D27"/>
    <mergeCell ref="B28:D28"/>
    <mergeCell ref="B35:D35"/>
    <mergeCell ref="F26:I26"/>
    <mergeCell ref="D21:F21"/>
    <mergeCell ref="F30:I30"/>
    <mergeCell ref="F27:I27"/>
    <mergeCell ref="I21:J21"/>
    <mergeCell ref="E24:E25"/>
    <mergeCell ref="B26:D26"/>
    <mergeCell ref="B37:D37"/>
    <mergeCell ref="J25:L25"/>
    <mergeCell ref="J26:L26"/>
    <mergeCell ref="B33:O33"/>
    <mergeCell ref="F24:L24"/>
    <mergeCell ref="B39:D39"/>
    <mergeCell ref="I43:J43"/>
    <mergeCell ref="D41:D42"/>
    <mergeCell ref="E41:E42"/>
    <mergeCell ref="B41:C42"/>
    <mergeCell ref="B43:C43"/>
    <mergeCell ref="F34:N34"/>
    <mergeCell ref="I49:J49"/>
    <mergeCell ref="B47:C47"/>
    <mergeCell ref="B48:C48"/>
    <mergeCell ref="B49:C49"/>
    <mergeCell ref="F47:G47"/>
    <mergeCell ref="F48:G48"/>
    <mergeCell ref="F49:G49"/>
    <mergeCell ref="I45:J45"/>
    <mergeCell ref="I47:J47"/>
    <mergeCell ref="I48:J48"/>
    <mergeCell ref="B46:C46"/>
    <mergeCell ref="F46:G46"/>
    <mergeCell ref="B45:C45"/>
    <mergeCell ref="F43:G43"/>
    <mergeCell ref="F41:N41"/>
    <mergeCell ref="F44:G44"/>
    <mergeCell ref="F45:G45"/>
    <mergeCell ref="L21:M21"/>
    <mergeCell ref="I20:J20"/>
    <mergeCell ref="K14:K16"/>
    <mergeCell ref="L14:O14"/>
    <mergeCell ref="I19:J19"/>
    <mergeCell ref="D19:F19"/>
    <mergeCell ref="D20:F20"/>
    <mergeCell ref="M31:N31"/>
    <mergeCell ref="F28:I28"/>
    <mergeCell ref="F29:I29"/>
    <mergeCell ref="B29:D29"/>
    <mergeCell ref="J28:L28"/>
    <mergeCell ref="J29:L29"/>
    <mergeCell ref="J30:L30"/>
    <mergeCell ref="J31:L31"/>
    <mergeCell ref="M28:N28"/>
    <mergeCell ref="M29:N29"/>
    <mergeCell ref="M30:N30"/>
    <mergeCell ref="F31:I31"/>
    <mergeCell ref="M24:N25"/>
    <mergeCell ref="I16:J16"/>
    <mergeCell ref="G19:H19"/>
    <mergeCell ref="G20:H20"/>
    <mergeCell ref="M26:N26"/>
    <mergeCell ref="F42:G42"/>
    <mergeCell ref="O41:O42"/>
    <mergeCell ref="I42:J42"/>
    <mergeCell ref="I44:J44"/>
    <mergeCell ref="B44:C44"/>
    <mergeCell ref="B8:C8"/>
    <mergeCell ref="D17:F17"/>
    <mergeCell ref="D18:F18"/>
    <mergeCell ref="G17:H17"/>
    <mergeCell ref="G18:H18"/>
    <mergeCell ref="G16:H16"/>
    <mergeCell ref="B10:C10"/>
    <mergeCell ref="B11:C11"/>
    <mergeCell ref="C14:C16"/>
    <mergeCell ref="B12:C12"/>
    <mergeCell ref="B14:B16"/>
    <mergeCell ref="D14:J15"/>
    <mergeCell ref="I12:J12"/>
    <mergeCell ref="I10:J10"/>
    <mergeCell ref="I11:J11"/>
    <mergeCell ref="I18:J18"/>
    <mergeCell ref="I17:J17"/>
    <mergeCell ref="B9:C9"/>
    <mergeCell ref="D16:F16"/>
    <mergeCell ref="D5:D7"/>
    <mergeCell ref="E5:E7"/>
    <mergeCell ref="M6:N7"/>
    <mergeCell ref="H6:L6"/>
    <mergeCell ref="H5:O5"/>
    <mergeCell ref="I7:J7"/>
    <mergeCell ref="O6:O7"/>
    <mergeCell ref="F5:G6"/>
    <mergeCell ref="M8:N8"/>
    <mergeCell ref="I9:J9"/>
    <mergeCell ref="I8:J8"/>
    <mergeCell ref="L19:M19"/>
    <mergeCell ref="L18:M18"/>
    <mergeCell ref="L20:M20"/>
    <mergeCell ref="L16:M16"/>
    <mergeCell ref="L17:M17"/>
    <mergeCell ref="M12:N12"/>
    <mergeCell ref="L15:O15"/>
    <mergeCell ref="M9:N9"/>
    <mergeCell ref="M10:N10"/>
    <mergeCell ref="M11:N11"/>
  </mergeCells>
  <phoneticPr fontId="0" type="noConversion"/>
  <conditionalFormatting sqref="Q9:Q12">
    <cfRule type="cellIs" dxfId="18" priority="12" stopIfTrue="1" operator="equal">
      <formula>"chyba"</formula>
    </cfRule>
  </conditionalFormatting>
  <conditionalFormatting sqref="Q18:Q21">
    <cfRule type="cellIs" dxfId="17" priority="11" stopIfTrue="1" operator="equal">
      <formula>"chyba"</formula>
    </cfRule>
  </conditionalFormatting>
  <conditionalFormatting sqref="Q29">
    <cfRule type="cellIs" dxfId="16" priority="9" stopIfTrue="1" operator="equal">
      <formula>"chyba"</formula>
    </cfRule>
  </conditionalFormatting>
  <conditionalFormatting sqref="Q30:Q32">
    <cfRule type="cellIs" dxfId="15" priority="8" stopIfTrue="1" operator="equal">
      <formula>"chyba"</formula>
    </cfRule>
  </conditionalFormatting>
  <conditionalFormatting sqref="Q44">
    <cfRule type="cellIs" dxfId="14" priority="4" stopIfTrue="1" operator="equal">
      <formula>"chyba"</formula>
    </cfRule>
  </conditionalFormatting>
  <conditionalFormatting sqref="Q45:Q46">
    <cfRule type="cellIs" dxfId="13" priority="3" stopIfTrue="1" operator="equal">
      <formula>"chyba"</formula>
    </cfRule>
  </conditionalFormatting>
  <conditionalFormatting sqref="Q47:Q49">
    <cfRule type="cellIs" dxfId="12" priority="2" stopIfTrue="1" operator="equal">
      <formula>"chyba"</formula>
    </cfRule>
  </conditionalFormatting>
  <conditionalFormatting sqref="Q36:Q39">
    <cfRule type="cellIs" dxfId="11" priority="1" stopIfTrue="1" operator="equal">
      <formula>"chyba"</formula>
    </cfRule>
  </conditionalFormatting>
  <dataValidations count="2">
    <dataValidation type="whole" allowBlank="1" showErrorMessage="1" errorTitle="Pozor!" error="Je nezbytné vložit numerickou hodnotu!" sqref="K44 M9:M12 D21 K47:K49 O9:P12 P21 O44:P49 K37:K39 N46 K32 K9:K12 I9:I12 L45:L49 I44:I49 M44:M45" xr:uid="{00000000-0002-0000-0200-000000000000}">
      <formula1>0</formula1>
      <formula2>999999</formula2>
    </dataValidation>
    <dataValidation type="whole" allowBlank="1" showErrorMessage="1" errorTitle="Pozor!" error="Vkládejte pouze číselné hodnoty!" sqref="E47:E49 D44:D45" xr:uid="{00000000-0002-0000-0200-000001000000}">
      <formula1>0</formula1>
      <formula2>9999999</formula2>
    </dataValidation>
  </dataValidations>
  <printOptions horizontalCentered="1"/>
  <pageMargins left="0.35" right="0.39370078740157483" top="0.39370078740157483" bottom="0.3" header="0" footer="0"/>
  <pageSetup paperSize="9"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0"/>
  <sheetViews>
    <sheetView showGridLines="0" topLeftCell="A37" workbookViewId="0">
      <selection activeCell="D21" sqref="D21"/>
    </sheetView>
  </sheetViews>
  <sheetFormatPr defaultRowHeight="12.75" x14ac:dyDescent="0.2"/>
  <cols>
    <col min="1" max="1" width="17.85546875" customWidth="1"/>
    <col min="2" max="2" width="8.140625" customWidth="1"/>
    <col min="3" max="3" width="9.42578125" customWidth="1"/>
    <col min="4" max="4" width="10" customWidth="1"/>
    <col min="5" max="6" width="9.5703125" customWidth="1"/>
    <col min="7" max="7" width="12.28515625" customWidth="1"/>
    <col min="8" max="8" width="6.7109375" customWidth="1"/>
    <col min="9" max="9" width="7.5703125" customWidth="1"/>
    <col min="10" max="10" width="7.85546875" customWidth="1"/>
    <col min="11" max="11" width="16.42578125" customWidth="1"/>
  </cols>
  <sheetData>
    <row r="1" spans="1:11" x14ac:dyDescent="0.2">
      <c r="A1" s="5"/>
      <c r="B1" s="5"/>
      <c r="C1" s="5"/>
      <c r="D1" s="6"/>
      <c r="E1" s="6"/>
      <c r="F1" s="6"/>
      <c r="G1" s="6"/>
      <c r="H1" s="287"/>
      <c r="I1" s="287"/>
      <c r="J1" s="287"/>
      <c r="K1" s="287" t="s">
        <v>877</v>
      </c>
    </row>
    <row r="2" spans="1:11" ht="11.25" customHeight="1" x14ac:dyDescent="0.2">
      <c r="A2" s="148" t="s">
        <v>613</v>
      </c>
      <c r="B2" s="148"/>
      <c r="C2" s="149"/>
      <c r="D2" s="150"/>
      <c r="E2" s="150"/>
      <c r="F2" s="150"/>
      <c r="G2" s="150"/>
      <c r="H2" s="150"/>
      <c r="I2" s="150"/>
      <c r="J2" s="150"/>
      <c r="K2" s="6"/>
    </row>
    <row r="3" spans="1:11" ht="48" x14ac:dyDescent="0.2">
      <c r="A3" s="463"/>
      <c r="B3" s="464"/>
      <c r="C3" s="151" t="s">
        <v>52</v>
      </c>
      <c r="D3" s="151" t="s">
        <v>379</v>
      </c>
      <c r="E3" s="151" t="s">
        <v>380</v>
      </c>
      <c r="F3" s="151" t="s">
        <v>381</v>
      </c>
      <c r="G3" s="151" t="s">
        <v>382</v>
      </c>
      <c r="H3" s="151" t="s">
        <v>42</v>
      </c>
      <c r="I3" s="338"/>
      <c r="J3" s="338"/>
      <c r="K3" s="20"/>
    </row>
    <row r="4" spans="1:11" ht="14.25" x14ac:dyDescent="0.2">
      <c r="A4" s="463" t="s">
        <v>34</v>
      </c>
      <c r="B4" s="464"/>
      <c r="C4" s="152" t="s">
        <v>35</v>
      </c>
      <c r="D4" s="152">
        <v>1</v>
      </c>
      <c r="E4" s="152">
        <v>2</v>
      </c>
      <c r="F4" s="151">
        <v>3</v>
      </c>
      <c r="G4" s="151">
        <v>4</v>
      </c>
      <c r="H4" s="151">
        <v>5</v>
      </c>
      <c r="I4" s="338"/>
      <c r="J4" s="151"/>
      <c r="K4" s="384" t="s">
        <v>346</v>
      </c>
    </row>
    <row r="5" spans="1:11" ht="34.5" customHeight="1" x14ac:dyDescent="0.2">
      <c r="A5" s="668" t="s">
        <v>383</v>
      </c>
      <c r="B5" s="669"/>
      <c r="C5" s="152">
        <v>97</v>
      </c>
      <c r="D5" s="375"/>
      <c r="E5" s="375"/>
      <c r="F5" s="245"/>
      <c r="G5" s="245"/>
      <c r="H5" s="245"/>
      <c r="I5" s="339"/>
      <c r="J5" s="326" t="str">
        <f>IF(H5=D5+E5+F5+G5,"ok","chyba")</f>
        <v>ok</v>
      </c>
      <c r="K5" s="319" t="s">
        <v>400</v>
      </c>
    </row>
    <row r="6" spans="1:11" ht="33.75" customHeight="1" x14ac:dyDescent="0.2">
      <c r="A6" s="668" t="s">
        <v>384</v>
      </c>
      <c r="B6" s="669"/>
      <c r="C6" s="152">
        <v>98</v>
      </c>
      <c r="D6" s="375"/>
      <c r="E6" s="375"/>
      <c r="F6" s="245"/>
      <c r="G6" s="245"/>
      <c r="H6" s="245"/>
      <c r="I6" s="339"/>
      <c r="J6" s="326" t="str">
        <f>IF(H6=D6+E6+F6+G6,"ok","chyba")</f>
        <v>ok</v>
      </c>
      <c r="K6" s="319" t="s">
        <v>401</v>
      </c>
    </row>
    <row r="7" spans="1:11" ht="31.5" customHeight="1" x14ac:dyDescent="0.2">
      <c r="A7" s="668" t="s">
        <v>385</v>
      </c>
      <c r="B7" s="669"/>
      <c r="C7" s="152">
        <v>99</v>
      </c>
      <c r="D7" s="375"/>
      <c r="E7" s="375"/>
      <c r="F7" s="375"/>
      <c r="G7" s="375"/>
      <c r="H7" s="375"/>
      <c r="I7" s="379"/>
      <c r="J7" s="326" t="str">
        <f>IF(H7=D7+E7+F7+G7,"ok","chyba")</f>
        <v>ok</v>
      </c>
      <c r="K7" s="319" t="s">
        <v>402</v>
      </c>
    </row>
    <row r="8" spans="1:11" ht="33" customHeight="1" x14ac:dyDescent="0.2">
      <c r="A8" s="690" t="s">
        <v>614</v>
      </c>
      <c r="B8" s="690"/>
      <c r="C8" s="690"/>
      <c r="D8" s="690"/>
      <c r="E8" s="690"/>
      <c r="F8" s="690"/>
      <c r="G8" s="690"/>
      <c r="H8" s="690"/>
      <c r="I8" s="382"/>
      <c r="J8" s="326" t="str">
        <f>IF(H7=D14+E14+F14+G14+H14,"ok","chyba")</f>
        <v>ok</v>
      </c>
      <c r="K8" s="319" t="s">
        <v>819</v>
      </c>
    </row>
    <row r="9" spans="1:11" ht="12.75" customHeight="1" x14ac:dyDescent="0.2">
      <c r="A9" s="691"/>
      <c r="B9" s="692"/>
      <c r="C9" s="695" t="s">
        <v>52</v>
      </c>
      <c r="D9" s="670" t="s">
        <v>386</v>
      </c>
      <c r="E9" s="702"/>
      <c r="F9" s="702"/>
      <c r="G9" s="702"/>
      <c r="H9" s="671"/>
      <c r="I9" s="378"/>
      <c r="J9" s="381"/>
      <c r="K9" s="29"/>
    </row>
    <row r="10" spans="1:11" ht="41.25" customHeight="1" x14ac:dyDescent="0.2">
      <c r="A10" s="693"/>
      <c r="B10" s="694"/>
      <c r="C10" s="696"/>
      <c r="D10" s="151" t="s">
        <v>899</v>
      </c>
      <c r="E10" s="151" t="s">
        <v>900</v>
      </c>
      <c r="F10" s="151" t="s">
        <v>901</v>
      </c>
      <c r="G10" s="672" t="s">
        <v>902</v>
      </c>
      <c r="H10" s="673"/>
      <c r="I10" s="383"/>
      <c r="J10" s="326" t="str">
        <f>IF(D14=D12+D13,"ok","chyba")</f>
        <v>ok</v>
      </c>
      <c r="K10" s="385" t="s">
        <v>403</v>
      </c>
    </row>
    <row r="11" spans="1:11" ht="31.5" customHeight="1" x14ac:dyDescent="0.2">
      <c r="A11" s="670" t="s">
        <v>34</v>
      </c>
      <c r="B11" s="671"/>
      <c r="C11" s="152" t="s">
        <v>35</v>
      </c>
      <c r="D11" s="152">
        <v>1</v>
      </c>
      <c r="E11" s="152">
        <v>2</v>
      </c>
      <c r="F11" s="151">
        <v>3</v>
      </c>
      <c r="G11" s="672">
        <v>4</v>
      </c>
      <c r="H11" s="673"/>
      <c r="I11" s="383"/>
      <c r="J11" s="326" t="str">
        <f>IF(E14=E12+E13,"ok","chyba")</f>
        <v>ok</v>
      </c>
      <c r="K11" s="385" t="s">
        <v>404</v>
      </c>
    </row>
    <row r="12" spans="1:11" ht="34.5" customHeight="1" x14ac:dyDescent="0.2">
      <c r="A12" s="668" t="s">
        <v>383</v>
      </c>
      <c r="B12" s="669"/>
      <c r="C12" s="152" t="s">
        <v>387</v>
      </c>
      <c r="D12" s="375"/>
      <c r="E12" s="375"/>
      <c r="F12" s="245"/>
      <c r="G12" s="697"/>
      <c r="H12" s="698"/>
      <c r="I12" s="339"/>
      <c r="J12" s="326" t="str">
        <f>IF(F14=F12+F13,"ok","chyba")</f>
        <v>ok</v>
      </c>
      <c r="K12" s="385" t="s">
        <v>405</v>
      </c>
    </row>
    <row r="13" spans="1:11" ht="33.75" customHeight="1" x14ac:dyDescent="0.2">
      <c r="A13" s="668" t="s">
        <v>384</v>
      </c>
      <c r="B13" s="669"/>
      <c r="C13" s="152" t="s">
        <v>388</v>
      </c>
      <c r="D13" s="375"/>
      <c r="E13" s="375"/>
      <c r="F13" s="245"/>
      <c r="G13" s="697"/>
      <c r="H13" s="698"/>
      <c r="I13" s="339"/>
      <c r="J13" s="326" t="str">
        <f>IF(G14=G12+G13,"ok","chyba")</f>
        <v>ok</v>
      </c>
      <c r="K13" s="385" t="s">
        <v>406</v>
      </c>
    </row>
    <row r="14" spans="1:11" ht="18" customHeight="1" x14ac:dyDescent="0.2">
      <c r="A14" s="668" t="s">
        <v>385</v>
      </c>
      <c r="B14" s="669"/>
      <c r="C14" s="152" t="s">
        <v>389</v>
      </c>
      <c r="D14" s="375"/>
      <c r="E14" s="375"/>
      <c r="F14" s="375"/>
      <c r="G14" s="699"/>
      <c r="H14" s="700"/>
      <c r="I14" s="379"/>
      <c r="J14" s="381"/>
      <c r="K14" s="467"/>
    </row>
    <row r="15" spans="1:11" ht="15" customHeight="1" x14ac:dyDescent="0.2">
      <c r="A15" s="376"/>
      <c r="B15" s="376"/>
      <c r="C15" s="377"/>
      <c r="D15" s="378"/>
      <c r="E15" s="378"/>
      <c r="F15" s="378"/>
      <c r="G15" s="378"/>
      <c r="H15" s="378"/>
      <c r="I15" s="379"/>
      <c r="J15" s="381"/>
      <c r="K15" s="467"/>
    </row>
    <row r="16" spans="1:11" ht="15" customHeight="1" x14ac:dyDescent="0.2">
      <c r="A16" s="478" t="s">
        <v>715</v>
      </c>
      <c r="B16" s="376"/>
      <c r="C16" s="377"/>
      <c r="D16" s="378"/>
      <c r="E16" s="378"/>
      <c r="F16" s="378"/>
      <c r="G16" s="378"/>
      <c r="H16" s="378"/>
      <c r="I16" s="379"/>
      <c r="J16" s="381"/>
      <c r="K16" s="467"/>
    </row>
    <row r="17" spans="1:11" ht="13.5" customHeight="1" x14ac:dyDescent="0.2">
      <c r="A17" s="704"/>
      <c r="B17" s="695" t="s">
        <v>708</v>
      </c>
      <c r="C17" s="701" t="s">
        <v>709</v>
      </c>
      <c r="D17" s="701" t="s">
        <v>710</v>
      </c>
      <c r="E17" s="670" t="s">
        <v>711</v>
      </c>
      <c r="F17" s="702"/>
      <c r="G17" s="702"/>
      <c r="H17" s="671"/>
      <c r="I17" s="711" t="s">
        <v>914</v>
      </c>
      <c r="J17" s="712"/>
      <c r="K17" s="703" t="s">
        <v>772</v>
      </c>
    </row>
    <row r="18" spans="1:11" ht="74.25" customHeight="1" x14ac:dyDescent="0.2">
      <c r="A18" s="705"/>
      <c r="B18" s="696"/>
      <c r="C18" s="701"/>
      <c r="D18" s="701"/>
      <c r="E18" s="485" t="s">
        <v>903</v>
      </c>
      <c r="F18" s="383" t="s">
        <v>904</v>
      </c>
      <c r="G18" s="485" t="s">
        <v>905</v>
      </c>
      <c r="H18" s="485" t="s">
        <v>906</v>
      </c>
      <c r="I18" s="713"/>
      <c r="J18" s="714"/>
      <c r="K18" s="703"/>
    </row>
    <row r="19" spans="1:11" ht="11.25" customHeight="1" x14ac:dyDescent="0.2">
      <c r="A19" s="468" t="s">
        <v>34</v>
      </c>
      <c r="B19" s="151" t="s">
        <v>35</v>
      </c>
      <c r="C19" s="152">
        <v>1</v>
      </c>
      <c r="D19" s="470">
        <v>2</v>
      </c>
      <c r="E19" s="470">
        <v>3</v>
      </c>
      <c r="F19" s="470">
        <v>4</v>
      </c>
      <c r="G19" s="470">
        <v>5</v>
      </c>
      <c r="H19" s="470">
        <v>6</v>
      </c>
      <c r="I19" s="715">
        <v>7</v>
      </c>
      <c r="J19" s="716"/>
      <c r="K19" s="471">
        <v>8</v>
      </c>
    </row>
    <row r="20" spans="1:11" ht="23.25" customHeight="1" x14ac:dyDescent="0.2">
      <c r="A20" s="469" t="s">
        <v>714</v>
      </c>
      <c r="B20" s="485">
        <v>100</v>
      </c>
      <c r="C20" s="472"/>
      <c r="D20" s="472"/>
      <c r="E20" s="472"/>
      <c r="F20" s="472"/>
      <c r="G20" s="472"/>
      <c r="H20" s="472"/>
      <c r="I20" s="717"/>
      <c r="J20" s="718"/>
      <c r="K20" s="474"/>
    </row>
    <row r="21" spans="1:11" ht="24" x14ac:dyDescent="0.2">
      <c r="A21" s="469" t="s">
        <v>915</v>
      </c>
      <c r="B21" s="485">
        <v>101</v>
      </c>
      <c r="C21" s="472"/>
      <c r="D21" s="472"/>
      <c r="E21" s="472"/>
      <c r="F21" s="475"/>
      <c r="G21" s="475"/>
      <c r="H21" s="473"/>
      <c r="I21" s="717"/>
      <c r="J21" s="718"/>
      <c r="K21" s="476"/>
    </row>
    <row r="22" spans="1:11" ht="14.25" customHeight="1" x14ac:dyDescent="0.2">
      <c r="A22" s="486" t="s">
        <v>713</v>
      </c>
      <c r="B22" s="376"/>
      <c r="C22" s="377"/>
      <c r="D22" s="378"/>
      <c r="E22" s="378"/>
      <c r="F22" s="339"/>
      <c r="G22" s="339"/>
      <c r="H22" s="379"/>
      <c r="I22" s="379"/>
      <c r="J22" s="379"/>
      <c r="K22" s="29"/>
    </row>
    <row r="23" spans="1:11" ht="21.75" customHeight="1" x14ac:dyDescent="0.2">
      <c r="A23" s="148" t="s">
        <v>215</v>
      </c>
      <c r="B23" s="148"/>
      <c r="C23" s="149"/>
      <c r="D23" s="150"/>
      <c r="E23" s="150"/>
      <c r="F23" s="150"/>
      <c r="G23" s="150"/>
      <c r="H23" s="150"/>
      <c r="I23" s="150"/>
      <c r="J23" s="150"/>
      <c r="K23" s="6"/>
    </row>
    <row r="24" spans="1:11" ht="12.75" customHeight="1" x14ac:dyDescent="0.2">
      <c r="A24" s="719"/>
      <c r="B24" s="720"/>
      <c r="C24" s="720"/>
      <c r="D24" s="720"/>
      <c r="E24" s="720"/>
      <c r="F24" s="721"/>
      <c r="G24" s="709" t="s">
        <v>52</v>
      </c>
      <c r="H24" s="706" t="s">
        <v>712</v>
      </c>
      <c r="I24" s="707"/>
      <c r="J24" s="707"/>
      <c r="K24" s="708"/>
    </row>
    <row r="25" spans="1:11" ht="36" customHeight="1" x14ac:dyDescent="0.2">
      <c r="A25" s="722"/>
      <c r="B25" s="723"/>
      <c r="C25" s="723"/>
      <c r="D25" s="723"/>
      <c r="E25" s="723"/>
      <c r="F25" s="724"/>
      <c r="G25" s="710"/>
      <c r="H25" s="2" t="s">
        <v>280</v>
      </c>
      <c r="I25" s="2" t="s">
        <v>415</v>
      </c>
      <c r="J25" s="2" t="s">
        <v>416</v>
      </c>
      <c r="K25" s="2" t="s">
        <v>417</v>
      </c>
    </row>
    <row r="26" spans="1:11" x14ac:dyDescent="0.2">
      <c r="A26" s="678" t="s">
        <v>34</v>
      </c>
      <c r="B26" s="679"/>
      <c r="C26" s="679"/>
      <c r="D26" s="679"/>
      <c r="E26" s="679"/>
      <c r="F26" s="680"/>
      <c r="G26" s="4" t="s">
        <v>35</v>
      </c>
      <c r="H26" s="391">
        <v>1</v>
      </c>
      <c r="I26" s="4">
        <v>2</v>
      </c>
      <c r="J26" s="4">
        <v>3</v>
      </c>
      <c r="K26" s="4">
        <v>4</v>
      </c>
    </row>
    <row r="27" spans="1:11" ht="12.75" customHeight="1" x14ac:dyDescent="0.2">
      <c r="A27" s="687" t="s">
        <v>707</v>
      </c>
      <c r="B27" s="668" t="s">
        <v>329</v>
      </c>
      <c r="C27" s="674"/>
      <c r="D27" s="674"/>
      <c r="E27" s="674"/>
      <c r="F27" s="669"/>
      <c r="G27" s="4">
        <v>102</v>
      </c>
      <c r="H27" s="246"/>
      <c r="I27" s="392"/>
      <c r="J27" s="392"/>
      <c r="K27" s="393"/>
    </row>
    <row r="28" spans="1:11" ht="12.75" customHeight="1" x14ac:dyDescent="0.2">
      <c r="A28" s="688"/>
      <c r="B28" s="675" t="s">
        <v>216</v>
      </c>
      <c r="C28" s="676"/>
      <c r="D28" s="676"/>
      <c r="E28" s="676"/>
      <c r="F28" s="677"/>
      <c r="G28" s="4">
        <v>103</v>
      </c>
      <c r="H28" s="246"/>
      <c r="I28" s="392"/>
      <c r="J28" s="392"/>
      <c r="K28" s="393"/>
    </row>
    <row r="29" spans="1:11" ht="12.75" customHeight="1" x14ac:dyDescent="0.2">
      <c r="A29" s="688"/>
      <c r="B29" s="675" t="s">
        <v>217</v>
      </c>
      <c r="C29" s="676"/>
      <c r="D29" s="676"/>
      <c r="E29" s="676"/>
      <c r="F29" s="677"/>
      <c r="G29" s="4" t="s">
        <v>53</v>
      </c>
      <c r="H29" s="246"/>
      <c r="I29" s="392"/>
      <c r="J29" s="392"/>
      <c r="K29" s="393"/>
    </row>
    <row r="30" spans="1:11" ht="12.75" customHeight="1" x14ac:dyDescent="0.2">
      <c r="A30" s="688"/>
      <c r="B30" s="675" t="s">
        <v>296</v>
      </c>
      <c r="C30" s="676"/>
      <c r="D30" s="676"/>
      <c r="E30" s="676"/>
      <c r="F30" s="677"/>
      <c r="G30" s="4" t="s">
        <v>297</v>
      </c>
      <c r="H30" s="246"/>
      <c r="I30" s="392"/>
      <c r="J30" s="392"/>
      <c r="K30" s="393"/>
    </row>
    <row r="31" spans="1:11" ht="12.75" customHeight="1" x14ac:dyDescent="0.2">
      <c r="A31" s="688"/>
      <c r="B31" s="668" t="s">
        <v>209</v>
      </c>
      <c r="C31" s="674"/>
      <c r="D31" s="674"/>
      <c r="E31" s="674"/>
      <c r="F31" s="669"/>
      <c r="G31" s="4">
        <v>105</v>
      </c>
      <c r="H31" s="246"/>
      <c r="I31" s="392"/>
      <c r="J31" s="392"/>
      <c r="K31" s="393"/>
    </row>
    <row r="32" spans="1:11" ht="11.25" customHeight="1" x14ac:dyDescent="0.2">
      <c r="A32" s="688"/>
      <c r="B32" s="675" t="s">
        <v>69</v>
      </c>
      <c r="C32" s="676"/>
      <c r="D32" s="676"/>
      <c r="E32" s="676"/>
      <c r="F32" s="677"/>
      <c r="G32" s="4">
        <v>106</v>
      </c>
      <c r="H32" s="246"/>
      <c r="I32" s="392"/>
      <c r="J32" s="392"/>
      <c r="K32" s="393"/>
    </row>
    <row r="33" spans="1:11" ht="13.5" customHeight="1" x14ac:dyDescent="0.2">
      <c r="A33" s="688"/>
      <c r="B33" s="675" t="s">
        <v>70</v>
      </c>
      <c r="C33" s="676"/>
      <c r="D33" s="676"/>
      <c r="E33" s="676"/>
      <c r="F33" s="677"/>
      <c r="G33" s="4" t="s">
        <v>54</v>
      </c>
      <c r="H33" s="246"/>
      <c r="I33" s="392"/>
      <c r="J33" s="392"/>
      <c r="K33" s="393"/>
    </row>
    <row r="34" spans="1:11" ht="12.75" customHeight="1" x14ac:dyDescent="0.2">
      <c r="A34" s="688"/>
      <c r="B34" s="675" t="s">
        <v>330</v>
      </c>
      <c r="C34" s="676"/>
      <c r="D34" s="676"/>
      <c r="E34" s="676"/>
      <c r="F34" s="677"/>
      <c r="G34" s="4" t="s">
        <v>55</v>
      </c>
      <c r="H34" s="246"/>
      <c r="I34" s="392"/>
      <c r="J34" s="392"/>
      <c r="K34" s="393"/>
    </row>
    <row r="35" spans="1:11" ht="21" customHeight="1" x14ac:dyDescent="0.2">
      <c r="A35" s="688"/>
      <c r="B35" s="668" t="s">
        <v>252</v>
      </c>
      <c r="C35" s="674"/>
      <c r="D35" s="674"/>
      <c r="E35" s="674"/>
      <c r="F35" s="669"/>
      <c r="G35" s="4" t="s">
        <v>56</v>
      </c>
      <c r="H35" s="246"/>
      <c r="I35" s="392"/>
      <c r="J35" s="394"/>
      <c r="K35" s="395"/>
    </row>
    <row r="36" spans="1:11" ht="23.25" customHeight="1" x14ac:dyDescent="0.2">
      <c r="A36" s="688"/>
      <c r="B36" s="668" t="s">
        <v>773</v>
      </c>
      <c r="C36" s="674"/>
      <c r="D36" s="674"/>
      <c r="E36" s="674"/>
      <c r="F36" s="669"/>
      <c r="G36" s="4" t="s">
        <v>706</v>
      </c>
      <c r="H36" s="246"/>
      <c r="I36" s="392"/>
      <c r="J36" s="394"/>
      <c r="K36" s="395"/>
    </row>
    <row r="37" spans="1:11" ht="14.25" customHeight="1" x14ac:dyDescent="0.2">
      <c r="A37" s="688"/>
      <c r="B37" s="675" t="s">
        <v>72</v>
      </c>
      <c r="C37" s="676"/>
      <c r="D37" s="676"/>
      <c r="E37" s="676"/>
      <c r="F37" s="677"/>
      <c r="G37" s="4" t="s">
        <v>57</v>
      </c>
      <c r="H37" s="246"/>
      <c r="I37" s="392"/>
      <c r="J37" s="392"/>
      <c r="K37" s="393"/>
    </row>
    <row r="38" spans="1:11" ht="21" customHeight="1" x14ac:dyDescent="0.2">
      <c r="A38" s="688"/>
      <c r="B38" s="668" t="s">
        <v>210</v>
      </c>
      <c r="C38" s="674"/>
      <c r="D38" s="674"/>
      <c r="E38" s="674"/>
      <c r="F38" s="669"/>
      <c r="G38" s="4" t="s">
        <v>58</v>
      </c>
      <c r="H38" s="246"/>
      <c r="I38" s="392"/>
      <c r="J38" s="392"/>
      <c r="K38" s="393"/>
    </row>
    <row r="39" spans="1:11" ht="12.75" customHeight="1" x14ac:dyDescent="0.2">
      <c r="A39" s="688"/>
      <c r="B39" s="668" t="s">
        <v>211</v>
      </c>
      <c r="C39" s="674"/>
      <c r="D39" s="674"/>
      <c r="E39" s="674"/>
      <c r="F39" s="669"/>
      <c r="G39" s="4" t="s">
        <v>59</v>
      </c>
      <c r="H39" s="246"/>
      <c r="I39" s="392"/>
      <c r="J39" s="392"/>
      <c r="K39" s="393"/>
    </row>
    <row r="40" spans="1:11" x14ac:dyDescent="0.2">
      <c r="A40" s="688"/>
      <c r="B40" s="668" t="s">
        <v>834</v>
      </c>
      <c r="C40" s="674"/>
      <c r="D40" s="674"/>
      <c r="E40" s="674"/>
      <c r="F40" s="669"/>
      <c r="G40" s="4" t="s">
        <v>60</v>
      </c>
      <c r="H40" s="246"/>
      <c r="I40" s="392"/>
      <c r="J40" s="392"/>
      <c r="K40" s="393"/>
    </row>
    <row r="41" spans="1:11" x14ac:dyDescent="0.2">
      <c r="A41" s="688"/>
      <c r="B41" s="668" t="s">
        <v>835</v>
      </c>
      <c r="C41" s="674"/>
      <c r="D41" s="674"/>
      <c r="E41" s="674"/>
      <c r="F41" s="669"/>
      <c r="G41" s="4" t="s">
        <v>61</v>
      </c>
      <c r="H41" s="246"/>
      <c r="I41" s="392"/>
      <c r="J41" s="392"/>
      <c r="K41" s="393"/>
    </row>
    <row r="42" spans="1:11" ht="21.75" customHeight="1" x14ac:dyDescent="0.2">
      <c r="A42" s="688"/>
      <c r="B42" s="668" t="s">
        <v>212</v>
      </c>
      <c r="C42" s="674"/>
      <c r="D42" s="674"/>
      <c r="E42" s="674"/>
      <c r="F42" s="669"/>
      <c r="G42" s="4" t="s">
        <v>62</v>
      </c>
      <c r="H42" s="246"/>
      <c r="I42" s="392"/>
      <c r="J42" s="392"/>
      <c r="K42" s="393"/>
    </row>
    <row r="43" spans="1:11" ht="22.5" customHeight="1" x14ac:dyDescent="0.2">
      <c r="A43" s="689"/>
      <c r="B43" s="668" t="s">
        <v>426</v>
      </c>
      <c r="C43" s="674"/>
      <c r="D43" s="674"/>
      <c r="E43" s="674"/>
      <c r="F43" s="669"/>
      <c r="G43" s="4" t="s">
        <v>63</v>
      </c>
      <c r="H43" s="246"/>
      <c r="I43" s="392"/>
      <c r="J43" s="392"/>
      <c r="K43" s="393"/>
    </row>
    <row r="44" spans="1:11" ht="12.75" customHeight="1" x14ac:dyDescent="0.2">
      <c r="A44" s="687" t="s">
        <v>218</v>
      </c>
      <c r="B44" s="675" t="s">
        <v>179</v>
      </c>
      <c r="C44" s="676"/>
      <c r="D44" s="676"/>
      <c r="E44" s="676"/>
      <c r="F44" s="677"/>
      <c r="G44" s="4">
        <v>107</v>
      </c>
      <c r="H44" s="246"/>
      <c r="I44" s="241" t="s">
        <v>37</v>
      </c>
      <c r="J44" s="241" t="s">
        <v>37</v>
      </c>
      <c r="K44" s="241" t="s">
        <v>37</v>
      </c>
    </row>
    <row r="45" spans="1:11" x14ac:dyDescent="0.2">
      <c r="A45" s="688"/>
      <c r="B45" s="681" t="s">
        <v>219</v>
      </c>
      <c r="C45" s="682"/>
      <c r="D45" s="682"/>
      <c r="E45" s="682"/>
      <c r="F45" s="683"/>
      <c r="G45" s="152" t="s">
        <v>213</v>
      </c>
      <c r="H45" s="246"/>
      <c r="I45" s="241" t="s">
        <v>37</v>
      </c>
      <c r="J45" s="241" t="s">
        <v>37</v>
      </c>
      <c r="K45" s="241" t="s">
        <v>37</v>
      </c>
    </row>
    <row r="46" spans="1:11" ht="12.75" customHeight="1" x14ac:dyDescent="0.2">
      <c r="A46" s="688"/>
      <c r="B46" s="675" t="s">
        <v>180</v>
      </c>
      <c r="C46" s="676"/>
      <c r="D46" s="676"/>
      <c r="E46" s="676"/>
      <c r="F46" s="677"/>
      <c r="G46" s="4">
        <v>108</v>
      </c>
      <c r="H46" s="246"/>
      <c r="I46" s="241" t="s">
        <v>37</v>
      </c>
      <c r="J46" s="241" t="s">
        <v>37</v>
      </c>
      <c r="K46" s="241" t="s">
        <v>37</v>
      </c>
    </row>
    <row r="47" spans="1:11" ht="12.75" customHeight="1" x14ac:dyDescent="0.2">
      <c r="A47" s="688"/>
      <c r="B47" s="675" t="s">
        <v>181</v>
      </c>
      <c r="C47" s="676"/>
      <c r="D47" s="676"/>
      <c r="E47" s="676"/>
      <c r="F47" s="677"/>
      <c r="G47" s="4" t="s">
        <v>64</v>
      </c>
      <c r="H47" s="246"/>
      <c r="I47" s="241" t="s">
        <v>37</v>
      </c>
      <c r="J47" s="241" t="s">
        <v>37</v>
      </c>
      <c r="K47" s="241" t="s">
        <v>37</v>
      </c>
    </row>
    <row r="48" spans="1:11" ht="27" customHeight="1" x14ac:dyDescent="0.2">
      <c r="A48" s="689"/>
      <c r="B48" s="675" t="s">
        <v>220</v>
      </c>
      <c r="C48" s="676"/>
      <c r="D48" s="676"/>
      <c r="E48" s="676"/>
      <c r="F48" s="677"/>
      <c r="G48" s="4" t="s">
        <v>196</v>
      </c>
      <c r="H48" s="246"/>
      <c r="I48" s="241" t="s">
        <v>37</v>
      </c>
      <c r="J48" s="241" t="s">
        <v>37</v>
      </c>
      <c r="K48" s="241" t="s">
        <v>37</v>
      </c>
    </row>
    <row r="49" spans="1:11" ht="15" customHeight="1" x14ac:dyDescent="0.2">
      <c r="A49" s="462" t="s">
        <v>298</v>
      </c>
      <c r="B49" s="138"/>
      <c r="C49" s="139"/>
      <c r="D49" s="139"/>
      <c r="E49" s="139"/>
      <c r="F49" s="477"/>
      <c r="G49" s="4">
        <v>109</v>
      </c>
      <c r="H49" s="246"/>
      <c r="I49" s="241" t="s">
        <v>37</v>
      </c>
      <c r="J49" s="241" t="s">
        <v>37</v>
      </c>
      <c r="K49" s="241" t="s">
        <v>37</v>
      </c>
    </row>
    <row r="50" spans="1:11" ht="13.5" customHeight="1" x14ac:dyDescent="0.2">
      <c r="A50" s="684" t="s">
        <v>255</v>
      </c>
      <c r="B50" s="685"/>
      <c r="C50" s="685"/>
      <c r="D50" s="685"/>
      <c r="E50" s="685"/>
      <c r="F50" s="686"/>
      <c r="G50" s="4" t="s">
        <v>65</v>
      </c>
      <c r="H50" s="246"/>
      <c r="I50" s="241" t="s">
        <v>37</v>
      </c>
      <c r="J50" s="241" t="s">
        <v>37</v>
      </c>
      <c r="K50" s="241" t="s">
        <v>37</v>
      </c>
    </row>
    <row r="51" spans="1:11" ht="21.75" customHeight="1" x14ac:dyDescent="0.2">
      <c r="A51" s="675" t="s">
        <v>621</v>
      </c>
      <c r="B51" s="676"/>
      <c r="C51" s="676"/>
      <c r="D51" s="676"/>
      <c r="E51" s="676"/>
      <c r="F51" s="677"/>
      <c r="G51" s="4" t="s">
        <v>66</v>
      </c>
      <c r="H51" s="246"/>
      <c r="I51" s="241" t="s">
        <v>37</v>
      </c>
      <c r="J51" s="241" t="s">
        <v>37</v>
      </c>
      <c r="K51" s="241" t="s">
        <v>37</v>
      </c>
    </row>
    <row r="52" spans="1:11" ht="22.5" customHeight="1" x14ac:dyDescent="0.2">
      <c r="A52" s="668" t="s">
        <v>214</v>
      </c>
      <c r="B52" s="674"/>
      <c r="C52" s="674"/>
      <c r="D52" s="674"/>
      <c r="E52" s="674"/>
      <c r="F52" s="669"/>
      <c r="G52" s="4" t="s">
        <v>90</v>
      </c>
      <c r="H52" s="246"/>
      <c r="I52" s="241" t="s">
        <v>37</v>
      </c>
      <c r="J52" s="241" t="s">
        <v>37</v>
      </c>
      <c r="K52" s="241" t="s">
        <v>37</v>
      </c>
    </row>
    <row r="53" spans="1:11" ht="23.25" customHeight="1" x14ac:dyDescent="0.2">
      <c r="A53" s="675" t="s">
        <v>172</v>
      </c>
      <c r="B53" s="676"/>
      <c r="C53" s="676"/>
      <c r="D53" s="676"/>
      <c r="E53" s="676"/>
      <c r="F53" s="677"/>
      <c r="G53" s="4">
        <v>110</v>
      </c>
      <c r="H53" s="246"/>
      <c r="I53" s="241" t="s">
        <v>37</v>
      </c>
      <c r="J53" s="241" t="s">
        <v>37</v>
      </c>
      <c r="K53" s="241" t="s">
        <v>37</v>
      </c>
    </row>
    <row r="54" spans="1:11" ht="11.25" customHeight="1" x14ac:dyDescent="0.2">
      <c r="A54" s="138" t="s">
        <v>254</v>
      </c>
      <c r="B54" s="153"/>
      <c r="C54" s="153"/>
      <c r="D54" s="153"/>
      <c r="E54" s="153"/>
      <c r="F54" s="154"/>
      <c r="G54" s="4" t="s">
        <v>160</v>
      </c>
      <c r="H54" s="246"/>
      <c r="I54" s="241" t="s">
        <v>37</v>
      </c>
      <c r="J54" s="241" t="s">
        <v>37</v>
      </c>
      <c r="K54" s="241" t="s">
        <v>37</v>
      </c>
    </row>
    <row r="55" spans="1:11" ht="11.25" customHeight="1" x14ac:dyDescent="0.2">
      <c r="A55" s="493" t="s">
        <v>794</v>
      </c>
      <c r="B55" s="153"/>
      <c r="C55" s="153"/>
      <c r="D55" s="153"/>
      <c r="E55" s="153"/>
      <c r="F55" s="154"/>
      <c r="G55" s="4" t="s">
        <v>824</v>
      </c>
      <c r="H55" s="246"/>
      <c r="I55" s="241" t="s">
        <v>37</v>
      </c>
      <c r="J55" s="241" t="s">
        <v>37</v>
      </c>
      <c r="K55" s="241" t="s">
        <v>37</v>
      </c>
    </row>
    <row r="56" spans="1:11" ht="11.25" customHeight="1" x14ac:dyDescent="0.2">
      <c r="A56" s="493" t="s">
        <v>795</v>
      </c>
      <c r="B56" s="153"/>
      <c r="C56" s="153"/>
      <c r="D56" s="153"/>
      <c r="E56" s="153"/>
      <c r="F56" s="154"/>
      <c r="G56" s="4" t="s">
        <v>825</v>
      </c>
      <c r="H56" s="246"/>
      <c r="I56" s="241" t="s">
        <v>37</v>
      </c>
      <c r="J56" s="241" t="s">
        <v>37</v>
      </c>
      <c r="K56" s="241" t="s">
        <v>37</v>
      </c>
    </row>
    <row r="57" spans="1:11" ht="12" customHeight="1" x14ac:dyDescent="0.2">
      <c r="A57" s="681" t="s">
        <v>197</v>
      </c>
      <c r="B57" s="682"/>
      <c r="C57" s="682"/>
      <c r="D57" s="682"/>
      <c r="E57" s="682"/>
      <c r="F57" s="683"/>
      <c r="G57" s="4">
        <v>111</v>
      </c>
      <c r="H57" s="246"/>
      <c r="I57" s="241" t="s">
        <v>37</v>
      </c>
      <c r="J57" s="241" t="s">
        <v>37</v>
      </c>
      <c r="K57" s="241" t="s">
        <v>37</v>
      </c>
    </row>
    <row r="58" spans="1:11" ht="27" customHeight="1" thickBot="1" x14ac:dyDescent="0.25">
      <c r="A58" s="49" t="s">
        <v>133</v>
      </c>
      <c r="B58" s="5"/>
      <c r="C58" s="5"/>
      <c r="D58" s="6"/>
      <c r="E58" s="6"/>
      <c r="F58" s="6"/>
      <c r="G58" s="6"/>
      <c r="H58" s="6"/>
      <c r="I58" s="366"/>
      <c r="J58" s="366"/>
      <c r="K58" s="10"/>
    </row>
    <row r="59" spans="1:11" x14ac:dyDescent="0.2">
      <c r="A59" s="479"/>
      <c r="B59" s="480"/>
      <c r="C59" s="480"/>
      <c r="D59" s="480"/>
      <c r="E59" s="480"/>
      <c r="F59" s="480"/>
      <c r="G59" s="480"/>
      <c r="H59" s="481"/>
      <c r="I59" s="145"/>
      <c r="J59" s="145"/>
      <c r="K59" s="10"/>
    </row>
    <row r="60" spans="1:11" ht="42" customHeight="1" thickBot="1" x14ac:dyDescent="0.25">
      <c r="A60" s="482"/>
      <c r="B60" s="483"/>
      <c r="C60" s="483"/>
      <c r="D60" s="483"/>
      <c r="E60" s="483"/>
      <c r="F60" s="483"/>
      <c r="G60" s="483"/>
      <c r="H60" s="484"/>
      <c r="I60" s="145"/>
      <c r="J60" s="145"/>
      <c r="K60" s="10"/>
    </row>
  </sheetData>
  <mergeCells count="59">
    <mergeCell ref="K17:K18"/>
    <mergeCell ref="B17:B18"/>
    <mergeCell ref="A17:A18"/>
    <mergeCell ref="H24:K24"/>
    <mergeCell ref="G24:G25"/>
    <mergeCell ref="I17:J18"/>
    <mergeCell ref="I19:J19"/>
    <mergeCell ref="I20:J20"/>
    <mergeCell ref="I21:J21"/>
    <mergeCell ref="A24:F25"/>
    <mergeCell ref="B31:F31"/>
    <mergeCell ref="B32:F32"/>
    <mergeCell ref="B33:F33"/>
    <mergeCell ref="A6:B6"/>
    <mergeCell ref="A7:B7"/>
    <mergeCell ref="A8:H8"/>
    <mergeCell ref="A9:B10"/>
    <mergeCell ref="C9:C10"/>
    <mergeCell ref="G13:H13"/>
    <mergeCell ref="G14:H14"/>
    <mergeCell ref="C17:C18"/>
    <mergeCell ref="D17:D18"/>
    <mergeCell ref="D9:H9"/>
    <mergeCell ref="G11:H11"/>
    <mergeCell ref="G12:H12"/>
    <mergeCell ref="E17:H17"/>
    <mergeCell ref="B43:F43"/>
    <mergeCell ref="B36:F36"/>
    <mergeCell ref="B37:F37"/>
    <mergeCell ref="B38:F38"/>
    <mergeCell ref="B39:F39"/>
    <mergeCell ref="B40:F40"/>
    <mergeCell ref="B34:F34"/>
    <mergeCell ref="B35:F35"/>
    <mergeCell ref="A57:F57"/>
    <mergeCell ref="B45:F45"/>
    <mergeCell ref="B46:F46"/>
    <mergeCell ref="B47:F47"/>
    <mergeCell ref="B48:F48"/>
    <mergeCell ref="A50:F50"/>
    <mergeCell ref="A51:F51"/>
    <mergeCell ref="A52:F52"/>
    <mergeCell ref="A53:F53"/>
    <mergeCell ref="A44:A48"/>
    <mergeCell ref="B44:F44"/>
    <mergeCell ref="B41:F41"/>
    <mergeCell ref="A27:A43"/>
    <mergeCell ref="B42:F42"/>
    <mergeCell ref="G10:H10"/>
    <mergeCell ref="B27:F27"/>
    <mergeCell ref="B28:F28"/>
    <mergeCell ref="B29:F29"/>
    <mergeCell ref="B30:F30"/>
    <mergeCell ref="A26:F26"/>
    <mergeCell ref="A5:B5"/>
    <mergeCell ref="A12:B12"/>
    <mergeCell ref="A13:B13"/>
    <mergeCell ref="A14:B14"/>
    <mergeCell ref="A11:B11"/>
  </mergeCells>
  <conditionalFormatting sqref="J5:J7 J9:J16 I17 I19">
    <cfRule type="cellIs" dxfId="10" priority="6" stopIfTrue="1" operator="equal">
      <formula>"chyba"</formula>
    </cfRule>
  </conditionalFormatting>
  <conditionalFormatting sqref="J35:J36">
    <cfRule type="containsText" dxfId="9" priority="2" stopIfTrue="1" operator="containsText" text="chyba">
      <formula>NOT(ISERROR(SEARCH("chyba",J35)))</formula>
    </cfRule>
  </conditionalFormatting>
  <conditionalFormatting sqref="J8">
    <cfRule type="cellIs" dxfId="8" priority="1" stopIfTrue="1" operator="equal">
      <formula>"chyba"</formula>
    </cfRule>
  </conditionalFormatting>
  <dataValidations count="3">
    <dataValidation type="whole" allowBlank="1" showErrorMessage="1" errorTitle="Pozor!" error="Vkládejte pouze číselné hodnoty!" sqref="H21:H22 I20:I22 I7 I14:I16 J22" xr:uid="{00000000-0002-0000-0300-000000000000}">
      <formula1>0</formula1>
      <formula2>99999999</formula2>
    </dataValidation>
    <dataValidation type="whole" allowBlank="1" showErrorMessage="1" errorTitle="Pozor!" error="Vložte numerickou hodnotu!" sqref="I12:I13 F5:I6 F12:G13 F21:G22" xr:uid="{00000000-0002-0000-0300-000001000000}">
      <formula1>0</formula1>
      <formula2>9999999</formula2>
    </dataValidation>
    <dataValidation type="whole" allowBlank="1" showErrorMessage="1" errorTitle="Pozor!" error="Vložte numerickou hodnotu!" sqref="I27:J43 H27:H57" xr:uid="{00000000-0002-0000-0300-000002000000}">
      <formula1>0</formula1>
      <formula2>99999</formula2>
    </dataValidation>
  </dataValidations>
  <pageMargins left="0.7" right="0.7" top="0.78740157499999996" bottom="0.78740157499999996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0"/>
  <sheetViews>
    <sheetView showGridLines="0" topLeftCell="A19" zoomScale="80" zoomScaleNormal="80" workbookViewId="0">
      <selection activeCell="M23" sqref="M23"/>
    </sheetView>
  </sheetViews>
  <sheetFormatPr defaultColWidth="0" defaultRowHeight="12" zeroHeight="1" x14ac:dyDescent="0.2"/>
  <cols>
    <col min="1" max="1" width="1.7109375" style="13" customWidth="1"/>
    <col min="2" max="2" width="34.140625" style="13" customWidth="1"/>
    <col min="3" max="3" width="6.140625" style="13" customWidth="1"/>
    <col min="4" max="4" width="13" style="13" customWidth="1"/>
    <col min="5" max="5" width="3.140625" style="13" customWidth="1"/>
    <col min="6" max="6" width="16" style="13" customWidth="1"/>
    <col min="7" max="7" width="11" style="13" customWidth="1"/>
    <col min="8" max="8" width="4.28515625" style="13" customWidth="1"/>
    <col min="9" max="9" width="15.7109375" style="13" customWidth="1"/>
    <col min="10" max="10" width="17" style="13" customWidth="1"/>
    <col min="11" max="11" width="3.85546875" style="13" customWidth="1"/>
    <col min="12" max="12" width="9" style="13" customWidth="1"/>
    <col min="13" max="13" width="27.140625" style="13" customWidth="1"/>
    <col min="14" max="14" width="3.7109375" style="13" customWidth="1"/>
    <col min="15" max="15" width="9.140625" style="13" hidden="1" customWidth="1"/>
    <col min="16" max="17" width="0" style="13" hidden="1" customWidth="1"/>
    <col min="18" max="16384" width="9.140625" style="13" hidden="1"/>
  </cols>
  <sheetData>
    <row r="1" spans="1:14" ht="14.25" customHeight="1" x14ac:dyDescent="0.2">
      <c r="A1" s="7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7"/>
    </row>
    <row r="2" spans="1:14" s="14" customFormat="1" ht="81.75" customHeight="1" x14ac:dyDescent="0.2">
      <c r="A2" s="16"/>
      <c r="B2" s="295" t="s">
        <v>237</v>
      </c>
      <c r="C2" s="17"/>
      <c r="D2" s="17"/>
      <c r="E2" s="17"/>
      <c r="F2" s="17"/>
      <c r="G2" s="17"/>
      <c r="H2" s="17"/>
      <c r="I2" s="17"/>
      <c r="J2" s="289"/>
      <c r="K2" s="289"/>
      <c r="L2" s="289"/>
      <c r="M2" s="289" t="s">
        <v>878</v>
      </c>
      <c r="N2" s="16"/>
    </row>
    <row r="3" spans="1:14" ht="33" customHeight="1" x14ac:dyDescent="0.2">
      <c r="A3" s="7"/>
      <c r="B3" s="754"/>
      <c r="C3" s="755"/>
      <c r="D3" s="755"/>
      <c r="E3" s="755"/>
      <c r="F3" s="755"/>
      <c r="G3" s="2" t="s">
        <v>36</v>
      </c>
      <c r="H3" s="747" t="s">
        <v>73</v>
      </c>
      <c r="I3" s="748"/>
      <c r="J3" s="749"/>
      <c r="K3" s="313"/>
      <c r="L3" s="313"/>
      <c r="M3" s="28"/>
      <c r="N3" s="7"/>
    </row>
    <row r="4" spans="1:14" ht="33" customHeight="1" x14ac:dyDescent="0.2">
      <c r="A4" s="7"/>
      <c r="B4" s="678" t="s">
        <v>34</v>
      </c>
      <c r="C4" s="679"/>
      <c r="D4" s="679"/>
      <c r="E4" s="679"/>
      <c r="F4" s="679"/>
      <c r="G4" s="4" t="s">
        <v>35</v>
      </c>
      <c r="H4" s="679">
        <v>1</v>
      </c>
      <c r="I4" s="679"/>
      <c r="J4" s="680"/>
      <c r="K4" s="314"/>
      <c r="L4" s="341"/>
      <c r="M4" s="342" t="s">
        <v>346</v>
      </c>
      <c r="N4" s="7"/>
    </row>
    <row r="5" spans="1:14" ht="46.5" customHeight="1" x14ac:dyDescent="0.2">
      <c r="A5" s="7"/>
      <c r="B5" s="684" t="s">
        <v>227</v>
      </c>
      <c r="C5" s="685"/>
      <c r="D5" s="685"/>
      <c r="E5" s="685"/>
      <c r="F5" s="685"/>
      <c r="G5" s="4" t="s">
        <v>74</v>
      </c>
      <c r="H5" s="725"/>
      <c r="I5" s="729"/>
      <c r="J5" s="730"/>
      <c r="K5" s="343"/>
      <c r="L5" s="326" t="str">
        <f>IF(H5&gt;=H6+H7+H8+H9+H10+H11,"ok","chyba")</f>
        <v>ok</v>
      </c>
      <c r="M5" s="319" t="s">
        <v>359</v>
      </c>
      <c r="N5" s="7"/>
    </row>
    <row r="6" spans="1:14" ht="25.5" customHeight="1" x14ac:dyDescent="0.2">
      <c r="A6" s="7"/>
      <c r="B6" s="767" t="s">
        <v>71</v>
      </c>
      <c r="C6" s="754" t="s">
        <v>67</v>
      </c>
      <c r="D6" s="755"/>
      <c r="E6" s="755"/>
      <c r="F6" s="755"/>
      <c r="G6" s="4" t="s">
        <v>75</v>
      </c>
      <c r="H6" s="725"/>
      <c r="I6" s="729"/>
      <c r="J6" s="730"/>
      <c r="K6" s="343"/>
      <c r="L6" s="343"/>
      <c r="M6" s="29"/>
      <c r="N6" s="7"/>
    </row>
    <row r="7" spans="1:14" ht="24.75" customHeight="1" x14ac:dyDescent="0.2">
      <c r="A7" s="7"/>
      <c r="B7" s="768"/>
      <c r="C7" s="754" t="s">
        <v>68</v>
      </c>
      <c r="D7" s="755"/>
      <c r="E7" s="755"/>
      <c r="F7" s="755"/>
      <c r="G7" s="4" t="s">
        <v>76</v>
      </c>
      <c r="H7" s="725"/>
      <c r="I7" s="729"/>
      <c r="J7" s="730"/>
      <c r="K7" s="343"/>
      <c r="L7" s="343"/>
      <c r="M7" s="29"/>
      <c r="N7" s="7"/>
    </row>
    <row r="8" spans="1:14" ht="24.75" customHeight="1" x14ac:dyDescent="0.2">
      <c r="A8" s="7"/>
      <c r="B8" s="768"/>
      <c r="C8" s="140" t="s">
        <v>221</v>
      </c>
      <c r="D8" s="139"/>
      <c r="E8" s="139"/>
      <c r="F8" s="139"/>
      <c r="G8" s="4" t="s">
        <v>77</v>
      </c>
      <c r="H8" s="725"/>
      <c r="I8" s="729"/>
      <c r="J8" s="730"/>
      <c r="K8" s="343"/>
      <c r="L8" s="343"/>
      <c r="M8" s="29"/>
      <c r="N8" s="7"/>
    </row>
    <row r="9" spans="1:14" ht="30.75" customHeight="1" x14ac:dyDescent="0.2">
      <c r="A9" s="7"/>
      <c r="B9" s="768"/>
      <c r="C9" s="140" t="s">
        <v>222</v>
      </c>
      <c r="D9" s="139"/>
      <c r="E9" s="139"/>
      <c r="F9" s="139"/>
      <c r="G9" s="152" t="s">
        <v>78</v>
      </c>
      <c r="H9" s="725"/>
      <c r="I9" s="729"/>
      <c r="J9" s="730"/>
      <c r="K9" s="343"/>
      <c r="L9" s="343"/>
      <c r="M9" s="29"/>
      <c r="N9" s="7"/>
    </row>
    <row r="10" spans="1:14" ht="30.75" customHeight="1" x14ac:dyDescent="0.2">
      <c r="A10" s="7"/>
      <c r="B10" s="768"/>
      <c r="C10" s="140" t="s">
        <v>223</v>
      </c>
      <c r="D10" s="139"/>
      <c r="E10" s="139"/>
      <c r="F10" s="139"/>
      <c r="G10" s="152" t="s">
        <v>79</v>
      </c>
      <c r="H10" s="725"/>
      <c r="I10" s="729"/>
      <c r="J10" s="730"/>
      <c r="K10" s="343"/>
      <c r="L10" s="343"/>
      <c r="M10" s="29"/>
      <c r="N10" s="7"/>
    </row>
    <row r="11" spans="1:14" ht="21.75" customHeight="1" x14ac:dyDescent="0.2">
      <c r="A11" s="7"/>
      <c r="B11" s="769"/>
      <c r="C11" s="770" t="s">
        <v>224</v>
      </c>
      <c r="D11" s="771"/>
      <c r="E11" s="771"/>
      <c r="F11" s="771"/>
      <c r="G11" s="152" t="s">
        <v>225</v>
      </c>
      <c r="H11" s="725"/>
      <c r="I11" s="729"/>
      <c r="J11" s="730"/>
      <c r="K11" s="343"/>
      <c r="L11" s="343"/>
      <c r="M11" s="29"/>
      <c r="N11" s="7"/>
    </row>
    <row r="12" spans="1:14" ht="33" customHeight="1" x14ac:dyDescent="0.2">
      <c r="A12" s="7"/>
      <c r="B12" s="684" t="s">
        <v>228</v>
      </c>
      <c r="C12" s="685"/>
      <c r="D12" s="685"/>
      <c r="E12" s="685"/>
      <c r="F12" s="685"/>
      <c r="G12" s="152" t="s">
        <v>136</v>
      </c>
      <c r="H12" s="725"/>
      <c r="I12" s="729"/>
      <c r="J12" s="730"/>
      <c r="K12" s="343"/>
      <c r="L12" s="343"/>
      <c r="M12" s="29"/>
      <c r="N12" s="7"/>
    </row>
    <row r="13" spans="1:14" ht="33" customHeight="1" x14ac:dyDescent="0.2">
      <c r="A13" s="7"/>
      <c r="B13" s="668" t="s">
        <v>907</v>
      </c>
      <c r="C13" s="674"/>
      <c r="D13" s="674"/>
      <c r="E13" s="674"/>
      <c r="F13" s="674"/>
      <c r="G13" s="4" t="s">
        <v>167</v>
      </c>
      <c r="H13" s="725"/>
      <c r="I13" s="750"/>
      <c r="J13" s="726"/>
      <c r="K13" s="347"/>
      <c r="L13" s="347"/>
      <c r="M13" s="29"/>
      <c r="N13" s="7"/>
    </row>
    <row r="14" spans="1:14" ht="33" customHeight="1" x14ac:dyDescent="0.2">
      <c r="A14" s="7"/>
      <c r="B14" s="675" t="s">
        <v>161</v>
      </c>
      <c r="C14" s="676"/>
      <c r="D14" s="676"/>
      <c r="E14" s="676"/>
      <c r="F14" s="676"/>
      <c r="G14" s="152" t="s">
        <v>165</v>
      </c>
      <c r="H14" s="725"/>
      <c r="I14" s="750"/>
      <c r="J14" s="726"/>
      <c r="K14" s="347"/>
      <c r="L14" s="347"/>
      <c r="M14" s="29"/>
      <c r="N14" s="7"/>
    </row>
    <row r="15" spans="1:14" ht="33" customHeight="1" x14ac:dyDescent="0.2">
      <c r="A15" s="7"/>
      <c r="B15" s="684" t="s">
        <v>226</v>
      </c>
      <c r="C15" s="685"/>
      <c r="D15" s="685"/>
      <c r="E15" s="685"/>
      <c r="F15" s="685"/>
      <c r="G15" s="152" t="s">
        <v>166</v>
      </c>
      <c r="H15" s="725"/>
      <c r="I15" s="729"/>
      <c r="J15" s="730"/>
      <c r="K15" s="343"/>
      <c r="L15" s="343"/>
      <c r="M15" s="29"/>
      <c r="N15" s="7"/>
    </row>
    <row r="16" spans="1:14" ht="34.5" customHeight="1" x14ac:dyDescent="0.2">
      <c r="B16" s="732" t="s">
        <v>836</v>
      </c>
      <c r="C16" s="733"/>
      <c r="D16" s="733"/>
      <c r="E16" s="733"/>
      <c r="F16" s="734"/>
      <c r="G16" s="515" t="s">
        <v>837</v>
      </c>
      <c r="H16" s="751"/>
      <c r="I16" s="752"/>
      <c r="J16" s="753"/>
      <c r="K16" s="502"/>
      <c r="L16" s="326" t="str">
        <f>IF(H16&gt;=H17+H18+H19+H20+H21+H22+H23,"ok","chyba")</f>
        <v>ok</v>
      </c>
      <c r="M16" s="319" t="s">
        <v>853</v>
      </c>
    </row>
    <row r="17" spans="1:15" ht="34.5" customHeight="1" x14ac:dyDescent="0.2">
      <c r="B17" s="735" t="s">
        <v>838</v>
      </c>
      <c r="C17" s="738" t="s">
        <v>908</v>
      </c>
      <c r="D17" s="739"/>
      <c r="E17" s="739"/>
      <c r="F17" s="739"/>
      <c r="G17" s="515" t="s">
        <v>839</v>
      </c>
      <c r="H17" s="751"/>
      <c r="I17" s="752"/>
      <c r="J17" s="753"/>
      <c r="K17" s="340"/>
      <c r="L17" s="340"/>
      <c r="M17" s="45"/>
    </row>
    <row r="18" spans="1:15" ht="34.5" customHeight="1" x14ac:dyDescent="0.2">
      <c r="B18" s="736"/>
      <c r="C18" s="738" t="s">
        <v>840</v>
      </c>
      <c r="D18" s="739"/>
      <c r="E18" s="739"/>
      <c r="F18" s="739"/>
      <c r="G18" s="515" t="s">
        <v>841</v>
      </c>
      <c r="H18" s="751"/>
      <c r="I18" s="752"/>
      <c r="J18" s="753"/>
      <c r="K18" s="340"/>
      <c r="L18" s="340"/>
      <c r="M18" s="45"/>
    </row>
    <row r="19" spans="1:15" ht="36.75" customHeight="1" x14ac:dyDescent="0.2">
      <c r="B19" s="736"/>
      <c r="C19" s="738" t="s">
        <v>909</v>
      </c>
      <c r="D19" s="740"/>
      <c r="E19" s="740"/>
      <c r="F19" s="741"/>
      <c r="G19" s="515" t="s">
        <v>842</v>
      </c>
      <c r="H19" s="751"/>
      <c r="I19" s="752"/>
      <c r="J19" s="753"/>
      <c r="K19" s="503"/>
      <c r="L19" s="503"/>
      <c r="M19" s="504"/>
      <c r="N19" s="505"/>
    </row>
    <row r="20" spans="1:15" ht="30" customHeight="1" x14ac:dyDescent="0.2">
      <c r="B20" s="736"/>
      <c r="C20" s="738" t="s">
        <v>910</v>
      </c>
      <c r="D20" s="742"/>
      <c r="E20" s="742"/>
      <c r="F20" s="743"/>
      <c r="G20" s="515" t="s">
        <v>843</v>
      </c>
      <c r="H20" s="751"/>
      <c r="I20" s="752"/>
      <c r="J20" s="753"/>
      <c r="K20" s="503"/>
      <c r="L20" s="503"/>
      <c r="M20" s="504"/>
      <c r="N20" s="505"/>
    </row>
    <row r="21" spans="1:15" ht="24.95" customHeight="1" x14ac:dyDescent="0.2">
      <c r="B21" s="736"/>
      <c r="C21" s="738" t="s">
        <v>844</v>
      </c>
      <c r="D21" s="742"/>
      <c r="E21" s="742"/>
      <c r="F21" s="743"/>
      <c r="G21" s="515" t="s">
        <v>845</v>
      </c>
      <c r="H21" s="751"/>
      <c r="I21" s="752"/>
      <c r="J21" s="753"/>
      <c r="K21" s="506"/>
      <c r="L21" s="506"/>
      <c r="M21" s="507"/>
      <c r="N21" s="508"/>
    </row>
    <row r="22" spans="1:15" ht="24.95" customHeight="1" x14ac:dyDescent="0.2">
      <c r="B22" s="736"/>
      <c r="C22" s="744" t="s">
        <v>846</v>
      </c>
      <c r="D22" s="742"/>
      <c r="E22" s="742"/>
      <c r="F22" s="743"/>
      <c r="G22" s="515" t="s">
        <v>847</v>
      </c>
      <c r="H22" s="512"/>
      <c r="I22" s="513"/>
      <c r="J22" s="514"/>
      <c r="K22" s="506"/>
      <c r="L22" s="506"/>
      <c r="M22" s="507"/>
      <c r="N22" s="508"/>
    </row>
    <row r="23" spans="1:15" ht="24.95" customHeight="1" x14ac:dyDescent="0.2">
      <c r="B23" s="737"/>
      <c r="C23" s="745" t="s">
        <v>848</v>
      </c>
      <c r="D23" s="746"/>
      <c r="E23" s="746"/>
      <c r="F23" s="746"/>
      <c r="G23" s="515" t="s">
        <v>849</v>
      </c>
      <c r="H23" s="751"/>
      <c r="I23" s="752"/>
      <c r="J23" s="753"/>
      <c r="K23" s="502"/>
      <c r="L23" s="509"/>
      <c r="M23" s="510"/>
      <c r="N23" s="511"/>
    </row>
    <row r="24" spans="1:15" ht="14.1" customHeight="1" x14ac:dyDescent="0.2">
      <c r="A24" s="7"/>
      <c r="B24" s="21"/>
      <c r="C24" s="21"/>
      <c r="D24" s="21"/>
      <c r="E24" s="21"/>
      <c r="F24" s="21"/>
      <c r="G24" s="20"/>
      <c r="H24" s="29"/>
      <c r="I24" s="29"/>
      <c r="J24" s="29"/>
      <c r="K24" s="346"/>
      <c r="L24" s="346"/>
      <c r="M24" s="29"/>
      <c r="N24" s="7"/>
    </row>
    <row r="25" spans="1:15" ht="15" customHeight="1" x14ac:dyDescent="0.2">
      <c r="A25" s="7"/>
      <c r="B25" s="12"/>
      <c r="C25" s="5"/>
      <c r="D25" s="5"/>
      <c r="E25" s="5"/>
      <c r="F25" s="5"/>
      <c r="G25" s="5"/>
      <c r="H25" s="5"/>
      <c r="I25" s="5"/>
      <c r="J25" s="5"/>
      <c r="K25" s="348"/>
      <c r="L25" s="348"/>
      <c r="M25" s="5"/>
      <c r="N25" s="7"/>
    </row>
    <row r="26" spans="1:15" s="71" customFormat="1" ht="25.5" customHeight="1" x14ac:dyDescent="0.2">
      <c r="A26" s="7"/>
      <c r="B26" s="295" t="s">
        <v>333</v>
      </c>
      <c r="C26" s="5"/>
      <c r="D26" s="5"/>
      <c r="E26" s="5"/>
      <c r="F26" s="5"/>
      <c r="G26" s="5"/>
      <c r="H26" s="5"/>
      <c r="I26" s="5"/>
      <c r="J26" s="5"/>
      <c r="K26" s="348"/>
      <c r="L26" s="348"/>
      <c r="M26" s="5"/>
      <c r="N26" s="70"/>
    </row>
    <row r="27" spans="1:15" s="71" customFormat="1" ht="18" customHeight="1" x14ac:dyDescent="0.2">
      <c r="A27" s="7"/>
      <c r="B27" s="709"/>
      <c r="C27" s="709" t="s">
        <v>36</v>
      </c>
      <c r="D27" s="709" t="s">
        <v>80</v>
      </c>
      <c r="E27" s="747" t="s">
        <v>157</v>
      </c>
      <c r="F27" s="749"/>
      <c r="G27" s="706" t="s">
        <v>129</v>
      </c>
      <c r="H27" s="707"/>
      <c r="I27" s="707"/>
      <c r="J27" s="708"/>
      <c r="K27" s="344"/>
      <c r="L27" s="344"/>
      <c r="M27" s="28"/>
      <c r="N27" s="68"/>
      <c r="O27" s="70"/>
    </row>
    <row r="28" spans="1:15" s="71" customFormat="1" ht="25.5" customHeight="1" x14ac:dyDescent="0.2">
      <c r="A28" s="7"/>
      <c r="B28" s="710"/>
      <c r="C28" s="710"/>
      <c r="D28" s="710"/>
      <c r="E28" s="756"/>
      <c r="F28" s="757"/>
      <c r="G28" s="706" t="s">
        <v>169</v>
      </c>
      <c r="H28" s="731"/>
      <c r="I28" s="2" t="s">
        <v>130</v>
      </c>
      <c r="J28" s="2" t="s">
        <v>256</v>
      </c>
      <c r="K28" s="344"/>
      <c r="L28" s="344"/>
      <c r="M28" s="28"/>
      <c r="N28" s="68"/>
      <c r="O28" s="70"/>
    </row>
    <row r="29" spans="1:15" s="71" customFormat="1" ht="24.75" customHeight="1" x14ac:dyDescent="0.2">
      <c r="A29" s="7"/>
      <c r="B29" s="4" t="s">
        <v>34</v>
      </c>
      <c r="C29" s="4" t="s">
        <v>35</v>
      </c>
      <c r="D29" s="4">
        <v>1</v>
      </c>
      <c r="E29" s="678">
        <v>2</v>
      </c>
      <c r="F29" s="680"/>
      <c r="G29" s="678">
        <v>3</v>
      </c>
      <c r="H29" s="726"/>
      <c r="I29" s="4">
        <v>4</v>
      </c>
      <c r="J29" s="4">
        <v>5</v>
      </c>
      <c r="K29" s="345"/>
      <c r="L29" s="345"/>
      <c r="M29" s="20"/>
      <c r="N29" s="69"/>
      <c r="O29" s="70"/>
    </row>
    <row r="30" spans="1:15" s="71" customFormat="1" ht="36.950000000000003" customHeight="1" x14ac:dyDescent="0.2">
      <c r="A30" s="7"/>
      <c r="B30" s="18" t="s">
        <v>339</v>
      </c>
      <c r="C30" s="4">
        <v>114</v>
      </c>
      <c r="D30" s="246"/>
      <c r="E30" s="727" t="s">
        <v>37</v>
      </c>
      <c r="F30" s="728"/>
      <c r="G30" s="725"/>
      <c r="H30" s="726"/>
      <c r="I30" s="246"/>
      <c r="J30" s="246"/>
      <c r="K30" s="343"/>
      <c r="L30" s="326" t="str">
        <f>IF(D30=G30+I30+J30,"ok","chyba")</f>
        <v>ok</v>
      </c>
      <c r="M30" s="319" t="s">
        <v>360</v>
      </c>
      <c r="N30" s="72"/>
      <c r="O30" s="70"/>
    </row>
    <row r="31" spans="1:15" s="71" customFormat="1" ht="36.950000000000003" customHeight="1" x14ac:dyDescent="0.2">
      <c r="A31" s="7"/>
      <c r="B31" s="18" t="s">
        <v>81</v>
      </c>
      <c r="C31" s="4">
        <v>115</v>
      </c>
      <c r="D31" s="246"/>
      <c r="E31" s="727" t="s">
        <v>37</v>
      </c>
      <c r="F31" s="728"/>
      <c r="G31" s="725"/>
      <c r="H31" s="726"/>
      <c r="I31" s="246"/>
      <c r="J31" s="246"/>
      <c r="K31" s="343"/>
      <c r="L31" s="326" t="str">
        <f>IF(D31=G31+I31+J31,"ok","chyba")</f>
        <v>ok</v>
      </c>
      <c r="M31" s="319" t="s">
        <v>361</v>
      </c>
      <c r="N31" s="72"/>
      <c r="O31" s="70"/>
    </row>
    <row r="32" spans="1:15" s="71" customFormat="1" ht="36.950000000000003" customHeight="1" x14ac:dyDescent="0.2">
      <c r="A32" s="7"/>
      <c r="B32" s="18" t="s">
        <v>82</v>
      </c>
      <c r="C32" s="4">
        <v>116</v>
      </c>
      <c r="D32" s="247"/>
      <c r="E32" s="725"/>
      <c r="F32" s="730"/>
      <c r="G32" s="725"/>
      <c r="H32" s="726"/>
      <c r="I32" s="246"/>
      <c r="J32" s="246"/>
      <c r="K32" s="343"/>
      <c r="L32" s="326" t="str">
        <f>IF(D32=G32+I32+J32,"ok","chyba")</f>
        <v>ok</v>
      </c>
      <c r="M32" s="319" t="s">
        <v>362</v>
      </c>
      <c r="N32" s="72"/>
      <c r="O32" s="70"/>
    </row>
    <row r="33" spans="1:15" s="71" customFormat="1" ht="36.950000000000003" customHeight="1" x14ac:dyDescent="0.2">
      <c r="A33" s="7"/>
      <c r="B33" s="18" t="s">
        <v>83</v>
      </c>
      <c r="C33" s="4">
        <v>117</v>
      </c>
      <c r="D33" s="246"/>
      <c r="E33" s="727" t="s">
        <v>37</v>
      </c>
      <c r="F33" s="728"/>
      <c r="G33" s="725"/>
      <c r="H33" s="726"/>
      <c r="I33" s="246"/>
      <c r="J33" s="246"/>
      <c r="K33" s="343"/>
      <c r="L33" s="326" t="str">
        <f>IF(D33=G33+I33+J33,"ok","chyba")</f>
        <v>ok</v>
      </c>
      <c r="M33" s="319" t="s">
        <v>363</v>
      </c>
      <c r="N33" s="72"/>
      <c r="O33" s="70"/>
    </row>
    <row r="34" spans="1:15" s="71" customFormat="1" ht="18" customHeight="1" x14ac:dyDescent="0.2">
      <c r="A34" s="7"/>
      <c r="B34" s="161" t="s">
        <v>264</v>
      </c>
      <c r="C34" s="5"/>
      <c r="D34" s="9"/>
      <c r="E34" s="9"/>
      <c r="F34" s="9"/>
      <c r="G34" s="9"/>
      <c r="H34" s="9"/>
      <c r="I34" s="9"/>
      <c r="J34" s="9"/>
      <c r="K34" s="308"/>
      <c r="L34" s="308"/>
      <c r="M34" s="5"/>
      <c r="N34" s="70"/>
    </row>
    <row r="35" spans="1:15" ht="14.1" hidden="1" customHeight="1" x14ac:dyDescent="0.2">
      <c r="M35" s="45"/>
    </row>
    <row r="36" spans="1:15" ht="14.1" hidden="1" customHeight="1" x14ac:dyDescent="0.2">
      <c r="M36" s="45"/>
    </row>
    <row r="37" spans="1:15" ht="14.1" hidden="1" customHeight="1" x14ac:dyDescent="0.2">
      <c r="M37" s="45"/>
    </row>
    <row r="38" spans="1:15" ht="14.1" hidden="1" customHeight="1" x14ac:dyDescent="0.2">
      <c r="M38" s="45"/>
    </row>
    <row r="39" spans="1:15" ht="14.1" hidden="1" customHeight="1" x14ac:dyDescent="0.2">
      <c r="M39" s="45"/>
    </row>
    <row r="40" spans="1:15" ht="14.1" hidden="1" customHeight="1" x14ac:dyDescent="0.2">
      <c r="M40" s="45"/>
    </row>
    <row r="41" spans="1:15" ht="14.1" hidden="1" customHeight="1" x14ac:dyDescent="0.2">
      <c r="M41" s="45"/>
    </row>
    <row r="42" spans="1:15" ht="14.1" hidden="1" customHeight="1" x14ac:dyDescent="0.2">
      <c r="M42" s="45"/>
    </row>
    <row r="43" spans="1:15" ht="14.1" hidden="1" customHeight="1" x14ac:dyDescent="0.2">
      <c r="M43" s="45"/>
    </row>
    <row r="44" spans="1:15" ht="14.1" hidden="1" customHeight="1" x14ac:dyDescent="0.2">
      <c r="M44" s="45"/>
    </row>
    <row r="45" spans="1:15" ht="14.1" hidden="1" customHeight="1" x14ac:dyDescent="0.2">
      <c r="M45" s="45"/>
    </row>
    <row r="46" spans="1:15" ht="14.1" hidden="1" customHeight="1" x14ac:dyDescent="0.2">
      <c r="M46" s="45"/>
    </row>
    <row r="47" spans="1:15" ht="14.1" hidden="1" customHeight="1" x14ac:dyDescent="0.2">
      <c r="M47" s="45"/>
    </row>
    <row r="48" spans="1:15" ht="14.1" hidden="1" customHeight="1" x14ac:dyDescent="0.2">
      <c r="M48" s="45"/>
    </row>
    <row r="49" spans="2:13" ht="14.1" hidden="1" customHeight="1" x14ac:dyDescent="0.2">
      <c r="M49" s="45"/>
    </row>
    <row r="50" spans="2:13" ht="14.1" hidden="1" customHeight="1" x14ac:dyDescent="0.2">
      <c r="M50" s="45"/>
    </row>
    <row r="51" spans="2:13" ht="14.1" hidden="1" customHeight="1" x14ac:dyDescent="0.2">
      <c r="M51" s="45"/>
    </row>
    <row r="52" spans="2:13" ht="14.1" hidden="1" customHeight="1" x14ac:dyDescent="0.2">
      <c r="M52" s="45"/>
    </row>
    <row r="53" spans="2:13" ht="14.1" hidden="1" customHeight="1" x14ac:dyDescent="0.2">
      <c r="M53" s="45"/>
    </row>
    <row r="54" spans="2:13" ht="14.1" hidden="1" customHeight="1" x14ac:dyDescent="0.2">
      <c r="M54" s="45"/>
    </row>
    <row r="55" spans="2:13" ht="14.1" hidden="1" customHeight="1" x14ac:dyDescent="0.2">
      <c r="M55" s="45"/>
    </row>
    <row r="56" spans="2:13" ht="14.1" hidden="1" customHeight="1" x14ac:dyDescent="0.2">
      <c r="M56" s="45"/>
    </row>
    <row r="57" spans="2:13" ht="14.1" hidden="1" customHeight="1" x14ac:dyDescent="0.2">
      <c r="M57" s="45"/>
    </row>
    <row r="58" spans="2:13" ht="18" customHeight="1" x14ac:dyDescent="0.2">
      <c r="B58" s="158"/>
      <c r="C58" s="158"/>
      <c r="D58" s="158"/>
      <c r="E58" s="158"/>
      <c r="F58" s="158"/>
      <c r="G58" s="158"/>
      <c r="H58" s="158"/>
      <c r="I58" s="158"/>
      <c r="J58" s="158"/>
      <c r="K58" s="340"/>
      <c r="L58" s="340"/>
      <c r="M58" s="45"/>
    </row>
    <row r="59" spans="2:13" ht="232.5" customHeight="1" x14ac:dyDescent="0.2">
      <c r="B59" s="158"/>
      <c r="C59" s="158"/>
      <c r="D59" s="158"/>
      <c r="E59" s="158"/>
      <c r="F59" s="158"/>
      <c r="G59" s="158"/>
      <c r="H59" s="158"/>
      <c r="I59" s="158"/>
      <c r="J59" s="158"/>
      <c r="K59" s="340"/>
      <c r="L59" s="340"/>
      <c r="M59" s="45"/>
    </row>
    <row r="60" spans="2:13" ht="18" customHeight="1" x14ac:dyDescent="0.2">
      <c r="B60" s="158"/>
      <c r="C60" s="158"/>
      <c r="D60" s="158"/>
      <c r="E60" s="158"/>
      <c r="F60" s="158"/>
      <c r="G60" s="158"/>
      <c r="H60" s="158"/>
      <c r="I60" s="158"/>
      <c r="J60" s="158"/>
      <c r="K60" s="340"/>
      <c r="L60" s="340"/>
      <c r="M60" s="45"/>
    </row>
    <row r="61" spans="2:13" ht="17.25" customHeight="1" thickBot="1" x14ac:dyDescent="0.25">
      <c r="B61" s="159" t="s">
        <v>133</v>
      </c>
      <c r="C61" s="158"/>
      <c r="D61" s="158"/>
      <c r="E61" s="158"/>
      <c r="F61" s="158"/>
      <c r="G61" s="158"/>
      <c r="H61" s="158"/>
      <c r="I61" s="158"/>
      <c r="J61" s="158"/>
      <c r="K61" s="340"/>
      <c r="L61" s="340"/>
      <c r="M61" s="45"/>
    </row>
    <row r="62" spans="2:13" ht="12" customHeight="1" x14ac:dyDescent="0.2">
      <c r="B62" s="758"/>
      <c r="C62" s="759"/>
      <c r="D62" s="759"/>
      <c r="E62" s="759"/>
      <c r="F62" s="759"/>
      <c r="G62" s="759"/>
      <c r="H62" s="759"/>
      <c r="I62" s="759"/>
      <c r="J62" s="760"/>
      <c r="K62" s="349"/>
      <c r="L62" s="349"/>
      <c r="M62" s="45"/>
    </row>
    <row r="63" spans="2:13" ht="32.25" customHeight="1" x14ac:dyDescent="0.2">
      <c r="B63" s="761"/>
      <c r="C63" s="762"/>
      <c r="D63" s="762"/>
      <c r="E63" s="762"/>
      <c r="F63" s="762"/>
      <c r="G63" s="762"/>
      <c r="H63" s="762"/>
      <c r="I63" s="762"/>
      <c r="J63" s="763"/>
      <c r="K63" s="349"/>
      <c r="L63" s="349"/>
      <c r="M63" s="45"/>
    </row>
    <row r="64" spans="2:13" ht="12" customHeight="1" x14ac:dyDescent="0.2">
      <c r="B64" s="761"/>
      <c r="C64" s="762"/>
      <c r="D64" s="762"/>
      <c r="E64" s="762"/>
      <c r="F64" s="762"/>
      <c r="G64" s="762"/>
      <c r="H64" s="762"/>
      <c r="I64" s="762"/>
      <c r="J64" s="763"/>
      <c r="K64" s="349"/>
      <c r="L64" s="349"/>
      <c r="M64" s="45"/>
    </row>
    <row r="65" spans="2:13" ht="17.25" customHeight="1" x14ac:dyDescent="0.2">
      <c r="B65" s="761"/>
      <c r="C65" s="762"/>
      <c r="D65" s="762"/>
      <c r="E65" s="762"/>
      <c r="F65" s="762"/>
      <c r="G65" s="762"/>
      <c r="H65" s="762"/>
      <c r="I65" s="762"/>
      <c r="J65" s="763"/>
      <c r="K65" s="349"/>
      <c r="L65" s="349"/>
      <c r="M65" s="45"/>
    </row>
    <row r="66" spans="2:13" ht="34.5" customHeight="1" x14ac:dyDescent="0.2">
      <c r="B66" s="761"/>
      <c r="C66" s="762"/>
      <c r="D66" s="762"/>
      <c r="E66" s="762"/>
      <c r="F66" s="762"/>
      <c r="G66" s="762"/>
      <c r="H66" s="762"/>
      <c r="I66" s="762"/>
      <c r="J66" s="763"/>
      <c r="K66" s="349"/>
      <c r="L66" s="349"/>
      <c r="M66" s="45"/>
    </row>
    <row r="67" spans="2:13" ht="108.75" customHeight="1" thickBot="1" x14ac:dyDescent="0.25">
      <c r="B67" s="764"/>
      <c r="C67" s="765"/>
      <c r="D67" s="765"/>
      <c r="E67" s="765"/>
      <c r="F67" s="765"/>
      <c r="G67" s="765"/>
      <c r="H67" s="765"/>
      <c r="I67" s="765"/>
      <c r="J67" s="766"/>
      <c r="K67" s="349"/>
      <c r="L67" s="349"/>
      <c r="M67" s="45"/>
    </row>
    <row r="68" spans="2:13" ht="15.75" customHeight="1" x14ac:dyDescent="0.2">
      <c r="B68" s="45"/>
      <c r="C68" s="45"/>
      <c r="D68" s="45"/>
      <c r="E68" s="45"/>
      <c r="F68" s="45"/>
      <c r="G68" s="45"/>
      <c r="H68" s="45"/>
      <c r="I68" s="45"/>
      <c r="J68" s="45"/>
      <c r="K68" s="158"/>
      <c r="L68" s="158"/>
      <c r="M68" s="45"/>
    </row>
    <row r="69" spans="2:13" x14ac:dyDescent="0.2"/>
    <row r="70" spans="2:13" x14ac:dyDescent="0.2"/>
    <row r="71" spans="2:13" x14ac:dyDescent="0.2"/>
    <row r="72" spans="2:13" x14ac:dyDescent="0.2"/>
    <row r="73" spans="2:13" x14ac:dyDescent="0.2"/>
    <row r="74" spans="2:13" x14ac:dyDescent="0.2"/>
    <row r="75" spans="2:13" x14ac:dyDescent="0.2"/>
    <row r="76" spans="2:13" x14ac:dyDescent="0.2"/>
    <row r="77" spans="2:13" x14ac:dyDescent="0.2"/>
    <row r="78" spans="2:13" x14ac:dyDescent="0.2"/>
    <row r="79" spans="2:13" x14ac:dyDescent="0.2"/>
    <row r="80" spans="2:13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</sheetData>
  <mergeCells count="57">
    <mergeCell ref="E33:F33"/>
    <mergeCell ref="E27:F28"/>
    <mergeCell ref="G33:H33"/>
    <mergeCell ref="B62:J67"/>
    <mergeCell ref="B6:B11"/>
    <mergeCell ref="C11:F11"/>
    <mergeCell ref="B14:F14"/>
    <mergeCell ref="B15:F15"/>
    <mergeCell ref="B27:B28"/>
    <mergeCell ref="C7:F7"/>
    <mergeCell ref="D27:D28"/>
    <mergeCell ref="G31:H31"/>
    <mergeCell ref="E32:F32"/>
    <mergeCell ref="E31:F31"/>
    <mergeCell ref="H14:J14"/>
    <mergeCell ref="G32:H32"/>
    <mergeCell ref="B3:F3"/>
    <mergeCell ref="B13:F13"/>
    <mergeCell ref="B12:F12"/>
    <mergeCell ref="B5:F5"/>
    <mergeCell ref="B4:F4"/>
    <mergeCell ref="C6:F6"/>
    <mergeCell ref="H9:J9"/>
    <mergeCell ref="G27:J27"/>
    <mergeCell ref="H12:J12"/>
    <mergeCell ref="H8:J8"/>
    <mergeCell ref="H11:J11"/>
    <mergeCell ref="H10:J10"/>
    <mergeCell ref="H13:J13"/>
    <mergeCell ref="H16:J16"/>
    <mergeCell ref="H17:J17"/>
    <mergeCell ref="H18:J18"/>
    <mergeCell ref="H19:J19"/>
    <mergeCell ref="H20:J20"/>
    <mergeCell ref="H21:J21"/>
    <mergeCell ref="H23:J23"/>
    <mergeCell ref="H3:J3"/>
    <mergeCell ref="H4:J4"/>
    <mergeCell ref="H5:J5"/>
    <mergeCell ref="H6:J6"/>
    <mergeCell ref="H7:J7"/>
    <mergeCell ref="G30:H30"/>
    <mergeCell ref="E29:F29"/>
    <mergeCell ref="E30:F30"/>
    <mergeCell ref="H15:J15"/>
    <mergeCell ref="C27:C28"/>
    <mergeCell ref="G28:H28"/>
    <mergeCell ref="G29:H29"/>
    <mergeCell ref="B16:F16"/>
    <mergeCell ref="B17:B23"/>
    <mergeCell ref="C17:F17"/>
    <mergeCell ref="C18:F18"/>
    <mergeCell ref="C19:F19"/>
    <mergeCell ref="C20:F20"/>
    <mergeCell ref="C21:F21"/>
    <mergeCell ref="C22:F22"/>
    <mergeCell ref="C23:F23"/>
  </mergeCells>
  <phoneticPr fontId="0" type="noConversion"/>
  <conditionalFormatting sqref="L30:L33">
    <cfRule type="cellIs" dxfId="7" priority="6" stopIfTrue="1" operator="equal">
      <formula>"chyba"</formula>
    </cfRule>
  </conditionalFormatting>
  <conditionalFormatting sqref="L23">
    <cfRule type="cellIs" dxfId="6" priority="4" stopIfTrue="1" operator="equal">
      <formula>"chyba"</formula>
    </cfRule>
  </conditionalFormatting>
  <conditionalFormatting sqref="L16">
    <cfRule type="cellIs" dxfId="5" priority="1" stopIfTrue="1" operator="equal">
      <formula>"chyba"</formula>
    </cfRule>
  </conditionalFormatting>
  <conditionalFormatting sqref="L5">
    <cfRule type="cellIs" dxfId="4" priority="2" stopIfTrue="1" operator="equal">
      <formula>"chyba"</formula>
    </cfRule>
  </conditionalFormatting>
  <dataValidations count="3">
    <dataValidation type="whole" allowBlank="1" showErrorMessage="1" errorTitle="Pozor!" error="Vložte číselnou hodnotu!" sqref="I15:L15 L6:L7 I11:L12 I5:K7 H5:H23 I23:J23 I16:J18" xr:uid="{00000000-0002-0000-0400-000000000000}">
      <formula1>0</formula1>
      <formula2>999999</formula2>
    </dataValidation>
    <dataValidation type="whole" allowBlank="1" showErrorMessage="1" errorTitle="Pozor!" error="Vložte číselnou hodnotu!" sqref="M30:M33 I30:K33 G30:G33 K23 M23" xr:uid="{00000000-0002-0000-0400-000001000000}">
      <formula1>0</formula1>
      <formula2>999999999</formula2>
    </dataValidation>
    <dataValidation type="whole" allowBlank="1" showErrorMessage="1" errorTitle="Pozor!" error="Vložte číselnou hodnotu!" sqref="D30:D33" xr:uid="{00000000-0002-0000-0400-000002000000}">
      <formula1>0</formula1>
      <formula2>99999999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7"/>
  <sheetViews>
    <sheetView showGridLines="0" zoomScale="85" workbookViewId="0">
      <selection activeCell="L12" sqref="L12"/>
    </sheetView>
  </sheetViews>
  <sheetFormatPr defaultColWidth="0" defaultRowHeight="12.75" zeroHeight="1" x14ac:dyDescent="0.2"/>
  <cols>
    <col min="1" max="1" width="1.85546875" style="46" customWidth="1"/>
    <col min="2" max="2" width="10" customWidth="1"/>
    <col min="3" max="3" width="8" customWidth="1"/>
    <col min="4" max="4" width="21.5703125" customWidth="1"/>
    <col min="5" max="5" width="5.42578125" customWidth="1"/>
    <col min="6" max="16" width="8.42578125" customWidth="1"/>
    <col min="17" max="17" width="9.5703125" customWidth="1"/>
    <col min="18" max="18" width="10.5703125" customWidth="1"/>
    <col min="19" max="19" width="10.42578125" customWidth="1"/>
    <col min="20" max="20" width="2.42578125" customWidth="1"/>
    <col min="21" max="21" width="10.42578125" customWidth="1"/>
    <col min="22" max="22" width="10.85546875" style="58" customWidth="1"/>
    <col min="23" max="23" width="1.85546875" style="46" customWidth="1"/>
    <col min="24" max="25" width="0" hidden="1" customWidth="1"/>
    <col min="26" max="16384" width="9.140625" hidden="1"/>
  </cols>
  <sheetData>
    <row r="1" spans="2:22" ht="14.25" customHeight="1" x14ac:dyDescent="0.25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99"/>
      <c r="T1" s="99"/>
      <c r="U1" s="99"/>
      <c r="V1" s="99" t="s">
        <v>879</v>
      </c>
    </row>
    <row r="2" spans="2:22" ht="12.95" customHeight="1" thickBot="1" x14ac:dyDescent="0.25">
      <c r="B2" s="296" t="s">
        <v>334</v>
      </c>
      <c r="C2" s="30"/>
      <c r="D2" s="30"/>
      <c r="E2" s="31"/>
      <c r="F2" s="32"/>
      <c r="G2" s="32"/>
      <c r="H2" s="33"/>
      <c r="I2" s="33"/>
      <c r="J2" s="33"/>
      <c r="K2" s="33"/>
      <c r="L2" s="34"/>
      <c r="M2" s="34"/>
      <c r="N2" s="34"/>
      <c r="O2" s="34"/>
      <c r="P2" s="34"/>
      <c r="Q2" s="34"/>
      <c r="R2" s="34"/>
      <c r="S2" s="35"/>
      <c r="T2" s="35"/>
      <c r="U2" s="35"/>
      <c r="V2" s="54"/>
    </row>
    <row r="3" spans="2:22" ht="13.5" thickBot="1" x14ac:dyDescent="0.25">
      <c r="B3" s="802"/>
      <c r="C3" s="803"/>
      <c r="D3" s="804"/>
      <c r="E3" s="789" t="s">
        <v>36</v>
      </c>
      <c r="F3" s="795" t="s">
        <v>95</v>
      </c>
      <c r="G3" s="795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7"/>
      <c r="T3" s="350"/>
      <c r="U3" s="350"/>
      <c r="V3" s="55"/>
    </row>
    <row r="4" spans="2:22" x14ac:dyDescent="0.2">
      <c r="B4" s="805"/>
      <c r="C4" s="806"/>
      <c r="D4" s="807"/>
      <c r="E4" s="790"/>
      <c r="F4" s="801" t="s">
        <v>96</v>
      </c>
      <c r="G4" s="798"/>
      <c r="H4" s="798" t="s">
        <v>97</v>
      </c>
      <c r="I4" s="798"/>
      <c r="J4" s="798" t="s">
        <v>98</v>
      </c>
      <c r="K4" s="798"/>
      <c r="L4" s="798" t="s">
        <v>99</v>
      </c>
      <c r="M4" s="798"/>
      <c r="N4" s="798" t="s">
        <v>100</v>
      </c>
      <c r="O4" s="798"/>
      <c r="P4" s="787" t="s">
        <v>182</v>
      </c>
      <c r="Q4" s="788"/>
      <c r="R4" s="799" t="s">
        <v>101</v>
      </c>
      <c r="S4" s="800"/>
      <c r="T4" s="351"/>
      <c r="U4" s="351"/>
      <c r="V4" s="56"/>
    </row>
    <row r="5" spans="2:22" x14ac:dyDescent="0.2">
      <c r="B5" s="808"/>
      <c r="C5" s="809"/>
      <c r="D5" s="810"/>
      <c r="E5" s="791"/>
      <c r="F5" s="88" t="s">
        <v>102</v>
      </c>
      <c r="G5" s="36" t="s">
        <v>103</v>
      </c>
      <c r="H5" s="36" t="s">
        <v>102</v>
      </c>
      <c r="I5" s="36" t="s">
        <v>103</v>
      </c>
      <c r="J5" s="36" t="s">
        <v>102</v>
      </c>
      <c r="K5" s="36" t="s">
        <v>103</v>
      </c>
      <c r="L5" s="36" t="s">
        <v>102</v>
      </c>
      <c r="M5" s="36" t="s">
        <v>103</v>
      </c>
      <c r="N5" s="36" t="s">
        <v>102</v>
      </c>
      <c r="O5" s="36" t="s">
        <v>103</v>
      </c>
      <c r="P5" s="36" t="s">
        <v>102</v>
      </c>
      <c r="Q5" s="83" t="s">
        <v>103</v>
      </c>
      <c r="R5" s="86" t="s">
        <v>102</v>
      </c>
      <c r="S5" s="83" t="s">
        <v>103</v>
      </c>
      <c r="T5" s="351"/>
      <c r="U5" s="351"/>
      <c r="V5" s="56"/>
    </row>
    <row r="6" spans="2:22" ht="12.75" customHeight="1" thickBot="1" x14ac:dyDescent="0.25">
      <c r="B6" s="811" t="s">
        <v>34</v>
      </c>
      <c r="C6" s="812"/>
      <c r="D6" s="813"/>
      <c r="E6" s="87" t="s">
        <v>35</v>
      </c>
      <c r="F6" s="89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87">
        <v>12</v>
      </c>
      <c r="R6" s="356">
        <v>13</v>
      </c>
      <c r="S6" s="84">
        <v>14</v>
      </c>
      <c r="T6" s="351"/>
      <c r="U6" s="351"/>
      <c r="V6" s="56"/>
    </row>
    <row r="7" spans="2:22" ht="14.25" customHeight="1" x14ac:dyDescent="0.2">
      <c r="B7" s="814" t="s">
        <v>299</v>
      </c>
      <c r="C7" s="779" t="s">
        <v>104</v>
      </c>
      <c r="D7" s="794"/>
      <c r="E7" s="91">
        <v>119</v>
      </c>
      <c r="F7" s="248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50"/>
      <c r="R7" s="251">
        <f>F7+H7+J7+L7+N7+P7</f>
        <v>0</v>
      </c>
      <c r="S7" s="252">
        <f>G7+I7+K7+M7+O7+Q7</f>
        <v>0</v>
      </c>
      <c r="T7" s="353"/>
      <c r="U7" s="858" t="s">
        <v>364</v>
      </c>
      <c r="V7" s="859"/>
    </row>
    <row r="8" spans="2:22" ht="14.25" customHeight="1" x14ac:dyDescent="0.2">
      <c r="B8" s="815"/>
      <c r="C8" s="792" t="s">
        <v>105</v>
      </c>
      <c r="D8" s="793"/>
      <c r="E8" s="83">
        <v>120</v>
      </c>
      <c r="F8" s="253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5"/>
      <c r="R8" s="256">
        <f t="shared" ref="R8:R44" si="0">F8+H8+J8+L8+N8+P8</f>
        <v>0</v>
      </c>
      <c r="S8" s="257">
        <f t="shared" ref="S8:S45" si="1">G8+I8+K8+M8+O8+Q8</f>
        <v>0</v>
      </c>
      <c r="T8" s="353"/>
      <c r="U8" s="860"/>
      <c r="V8" s="861"/>
    </row>
    <row r="9" spans="2:22" ht="14.25" customHeight="1" x14ac:dyDescent="0.2">
      <c r="B9" s="815"/>
      <c r="C9" s="792" t="s">
        <v>106</v>
      </c>
      <c r="D9" s="793"/>
      <c r="E9" s="83">
        <v>121</v>
      </c>
      <c r="F9" s="253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5"/>
      <c r="R9" s="256">
        <f t="shared" si="0"/>
        <v>0</v>
      </c>
      <c r="S9" s="257">
        <f t="shared" si="1"/>
        <v>0</v>
      </c>
      <c r="T9" s="353"/>
      <c r="U9" s="862" t="s">
        <v>365</v>
      </c>
      <c r="V9" s="863"/>
    </row>
    <row r="10" spans="2:22" ht="14.25" customHeight="1" x14ac:dyDescent="0.2">
      <c r="B10" s="815"/>
      <c r="C10" s="792" t="s">
        <v>107</v>
      </c>
      <c r="D10" s="793"/>
      <c r="E10" s="83">
        <v>122</v>
      </c>
      <c r="F10" s="253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5"/>
      <c r="R10" s="256">
        <f t="shared" si="0"/>
        <v>0</v>
      </c>
      <c r="S10" s="257">
        <f t="shared" si="1"/>
        <v>0</v>
      </c>
      <c r="T10" s="353"/>
      <c r="U10" s="864"/>
      <c r="V10" s="865"/>
    </row>
    <row r="11" spans="2:22" ht="14.25" customHeight="1" thickBot="1" x14ac:dyDescent="0.25">
      <c r="B11" s="815"/>
      <c r="C11" s="817" t="s">
        <v>108</v>
      </c>
      <c r="D11" s="818"/>
      <c r="E11" s="87">
        <v>123</v>
      </c>
      <c r="F11" s="258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60"/>
      <c r="R11" s="261">
        <f t="shared" si="0"/>
        <v>0</v>
      </c>
      <c r="S11" s="262">
        <f t="shared" si="1"/>
        <v>0</v>
      </c>
      <c r="T11" s="353"/>
      <c r="U11" s="354"/>
      <c r="V11" s="354"/>
    </row>
    <row r="12" spans="2:22" ht="14.25" customHeight="1" thickBot="1" x14ac:dyDescent="0.25">
      <c r="B12" s="815"/>
      <c r="C12" s="819" t="s">
        <v>170</v>
      </c>
      <c r="D12" s="820"/>
      <c r="E12" s="90" t="s">
        <v>171</v>
      </c>
      <c r="F12" s="263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5"/>
      <c r="R12" s="266">
        <f t="shared" si="0"/>
        <v>0</v>
      </c>
      <c r="S12" s="267">
        <f t="shared" si="1"/>
        <v>0</v>
      </c>
      <c r="T12" s="353"/>
      <c r="U12" s="866" t="s">
        <v>366</v>
      </c>
      <c r="V12" s="867"/>
    </row>
    <row r="13" spans="2:22" ht="14.25" customHeight="1" x14ac:dyDescent="0.2">
      <c r="B13" s="815"/>
      <c r="C13" s="779" t="s">
        <v>173</v>
      </c>
      <c r="D13" s="794"/>
      <c r="E13" s="91">
        <v>124</v>
      </c>
      <c r="F13" s="268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70"/>
      <c r="R13" s="271">
        <f t="shared" si="0"/>
        <v>0</v>
      </c>
      <c r="S13" s="272">
        <f t="shared" si="1"/>
        <v>0</v>
      </c>
      <c r="T13" s="353"/>
      <c r="U13" s="868"/>
      <c r="V13" s="869"/>
    </row>
    <row r="14" spans="2:22" ht="14.25" customHeight="1" x14ac:dyDescent="0.2">
      <c r="B14" s="815"/>
      <c r="C14" s="777" t="s">
        <v>174</v>
      </c>
      <c r="D14" s="82" t="s">
        <v>175</v>
      </c>
      <c r="E14" s="91">
        <v>125</v>
      </c>
      <c r="F14" s="253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/>
      <c r="R14" s="256">
        <f t="shared" si="0"/>
        <v>0</v>
      </c>
      <c r="S14" s="257">
        <f t="shared" si="1"/>
        <v>0</v>
      </c>
      <c r="T14" s="353"/>
      <c r="U14" s="868"/>
      <c r="V14" s="869"/>
    </row>
    <row r="15" spans="2:22" ht="14.25" customHeight="1" x14ac:dyDescent="0.2">
      <c r="B15" s="815"/>
      <c r="C15" s="821"/>
      <c r="D15" s="37" t="s">
        <v>176</v>
      </c>
      <c r="E15" s="83">
        <v>126</v>
      </c>
      <c r="F15" s="253"/>
      <c r="G15" s="254"/>
      <c r="H15" s="254"/>
      <c r="I15" s="254"/>
      <c r="J15" s="433"/>
      <c r="K15" s="254"/>
      <c r="L15" s="254"/>
      <c r="M15" s="254"/>
      <c r="N15" s="254"/>
      <c r="O15" s="254"/>
      <c r="P15" s="254"/>
      <c r="Q15" s="255"/>
      <c r="R15" s="256">
        <f t="shared" si="0"/>
        <v>0</v>
      </c>
      <c r="S15" s="257">
        <f t="shared" si="1"/>
        <v>0</v>
      </c>
      <c r="T15" s="353"/>
      <c r="U15" s="868"/>
      <c r="V15" s="869"/>
    </row>
    <row r="16" spans="2:22" ht="14.25" customHeight="1" thickBot="1" x14ac:dyDescent="0.25">
      <c r="B16" s="816"/>
      <c r="C16" s="822"/>
      <c r="D16" s="155" t="s">
        <v>162</v>
      </c>
      <c r="E16" s="87" t="s">
        <v>163</v>
      </c>
      <c r="F16" s="258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60"/>
      <c r="R16" s="261">
        <f t="shared" si="0"/>
        <v>0</v>
      </c>
      <c r="S16" s="262">
        <f t="shared" si="1"/>
        <v>0</v>
      </c>
      <c r="T16" s="353"/>
      <c r="U16" s="870"/>
      <c r="V16" s="871"/>
    </row>
    <row r="17" spans="2:22" ht="14.25" customHeight="1" x14ac:dyDescent="0.2">
      <c r="B17" s="417" t="s">
        <v>109</v>
      </c>
      <c r="C17" s="781" t="s">
        <v>110</v>
      </c>
      <c r="D17" s="782"/>
      <c r="E17" s="85">
        <v>127</v>
      </c>
      <c r="F17" s="251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9"/>
      <c r="R17" s="251">
        <f t="shared" si="0"/>
        <v>0</v>
      </c>
      <c r="S17" s="252">
        <f t="shared" si="1"/>
        <v>0</v>
      </c>
      <c r="T17" s="353"/>
      <c r="U17" s="355"/>
      <c r="V17" s="355"/>
    </row>
    <row r="18" spans="2:22" ht="14.25" customHeight="1" x14ac:dyDescent="0.2">
      <c r="B18" s="418"/>
      <c r="C18" s="774" t="s">
        <v>111</v>
      </c>
      <c r="D18" s="775"/>
      <c r="E18" s="83">
        <v>128</v>
      </c>
      <c r="F18" s="256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5"/>
      <c r="R18" s="256">
        <f t="shared" si="0"/>
        <v>0</v>
      </c>
      <c r="S18" s="257">
        <f t="shared" si="1"/>
        <v>0</v>
      </c>
      <c r="T18" s="353"/>
      <c r="U18" s="872"/>
      <c r="V18" s="872"/>
    </row>
    <row r="19" spans="2:22" ht="14.25" customHeight="1" x14ac:dyDescent="0.2">
      <c r="B19" s="418"/>
      <c r="C19" s="774" t="s">
        <v>112</v>
      </c>
      <c r="D19" s="775"/>
      <c r="E19" s="83">
        <v>129</v>
      </c>
      <c r="F19" s="256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5"/>
      <c r="R19" s="256">
        <f t="shared" si="0"/>
        <v>0</v>
      </c>
      <c r="S19" s="257">
        <f t="shared" si="1"/>
        <v>0</v>
      </c>
      <c r="T19" s="353"/>
      <c r="U19" s="872"/>
      <c r="V19" s="872"/>
    </row>
    <row r="20" spans="2:22" ht="14.25" customHeight="1" x14ac:dyDescent="0.2">
      <c r="B20" s="418"/>
      <c r="C20" s="774" t="s">
        <v>113</v>
      </c>
      <c r="D20" s="775"/>
      <c r="E20" s="83">
        <v>130</v>
      </c>
      <c r="F20" s="256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5"/>
      <c r="R20" s="256">
        <f t="shared" si="0"/>
        <v>0</v>
      </c>
      <c r="S20" s="257">
        <f t="shared" si="1"/>
        <v>0</v>
      </c>
      <c r="T20" s="353"/>
      <c r="U20" s="872"/>
      <c r="V20" s="872"/>
    </row>
    <row r="21" spans="2:22" ht="14.25" customHeight="1" x14ac:dyDescent="0.2">
      <c r="B21" s="418"/>
      <c r="C21" s="774" t="s">
        <v>114</v>
      </c>
      <c r="D21" s="775"/>
      <c r="E21" s="83">
        <v>131</v>
      </c>
      <c r="F21" s="256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5"/>
      <c r="R21" s="256">
        <f t="shared" si="0"/>
        <v>0</v>
      </c>
      <c r="S21" s="257">
        <f t="shared" si="1"/>
        <v>0</v>
      </c>
      <c r="T21" s="353"/>
      <c r="U21" s="872"/>
      <c r="V21" s="872"/>
    </row>
    <row r="22" spans="2:22" ht="14.25" customHeight="1" x14ac:dyDescent="0.2">
      <c r="B22" s="418"/>
      <c r="C22" s="772" t="s">
        <v>630</v>
      </c>
      <c r="D22" s="773"/>
      <c r="E22" s="83" t="s">
        <v>631</v>
      </c>
      <c r="F22" s="256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5"/>
      <c r="R22" s="256">
        <f t="shared" si="0"/>
        <v>0</v>
      </c>
      <c r="S22" s="257">
        <f t="shared" si="1"/>
        <v>0</v>
      </c>
      <c r="T22" s="353"/>
      <c r="U22" s="872"/>
      <c r="V22" s="872"/>
    </row>
    <row r="23" spans="2:22" ht="14.25" customHeight="1" x14ac:dyDescent="0.2">
      <c r="B23" s="418"/>
      <c r="C23" s="774" t="s">
        <v>231</v>
      </c>
      <c r="D23" s="775"/>
      <c r="E23" s="83">
        <v>132</v>
      </c>
      <c r="F23" s="256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5"/>
      <c r="R23" s="256">
        <f t="shared" si="0"/>
        <v>0</v>
      </c>
      <c r="S23" s="257">
        <f t="shared" si="1"/>
        <v>0</v>
      </c>
      <c r="T23" s="353"/>
      <c r="U23" s="872"/>
      <c r="V23" s="872"/>
    </row>
    <row r="24" spans="2:22" ht="26.25" customHeight="1" x14ac:dyDescent="0.2">
      <c r="B24" s="418"/>
      <c r="C24" s="785" t="s">
        <v>300</v>
      </c>
      <c r="D24" s="786"/>
      <c r="E24" s="83">
        <v>133</v>
      </c>
      <c r="F24" s="256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5"/>
      <c r="R24" s="256">
        <f t="shared" si="0"/>
        <v>0</v>
      </c>
      <c r="S24" s="257">
        <f t="shared" si="1"/>
        <v>0</v>
      </c>
      <c r="T24" s="353"/>
      <c r="U24" s="355"/>
      <c r="V24" s="355"/>
    </row>
    <row r="25" spans="2:22" ht="14.25" customHeight="1" x14ac:dyDescent="0.2">
      <c r="B25" s="418"/>
      <c r="C25" s="785" t="s">
        <v>232</v>
      </c>
      <c r="D25" s="786"/>
      <c r="E25" s="83">
        <v>135</v>
      </c>
      <c r="F25" s="256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5"/>
      <c r="R25" s="256">
        <f t="shared" si="0"/>
        <v>0</v>
      </c>
      <c r="S25" s="257">
        <f t="shared" si="1"/>
        <v>0</v>
      </c>
      <c r="T25" s="353"/>
      <c r="U25" s="352"/>
      <c r="V25" s="352"/>
    </row>
    <row r="26" spans="2:22" ht="14.25" customHeight="1" x14ac:dyDescent="0.2">
      <c r="B26" s="418"/>
      <c r="C26" s="774" t="s">
        <v>233</v>
      </c>
      <c r="D26" s="775"/>
      <c r="E26" s="83">
        <v>136</v>
      </c>
      <c r="F26" s="256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5"/>
      <c r="R26" s="256">
        <f t="shared" si="0"/>
        <v>0</v>
      </c>
      <c r="S26" s="257">
        <f t="shared" si="1"/>
        <v>0</v>
      </c>
      <c r="T26" s="353"/>
      <c r="U26" s="873" t="s">
        <v>407</v>
      </c>
      <c r="V26" s="874"/>
    </row>
    <row r="27" spans="2:22" ht="14.25" customHeight="1" x14ac:dyDescent="0.2">
      <c r="B27" s="418"/>
      <c r="C27" s="772" t="s">
        <v>301</v>
      </c>
      <c r="D27" s="773"/>
      <c r="E27" s="84" t="s">
        <v>302</v>
      </c>
      <c r="F27" s="261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8"/>
      <c r="R27" s="256">
        <f t="shared" si="0"/>
        <v>0</v>
      </c>
      <c r="S27" s="257">
        <f t="shared" si="1"/>
        <v>0</v>
      </c>
      <c r="T27" s="353"/>
      <c r="U27" s="875"/>
      <c r="V27" s="876"/>
    </row>
    <row r="28" spans="2:22" ht="14.25" customHeight="1" thickBot="1" x14ac:dyDescent="0.25">
      <c r="B28" s="418"/>
      <c r="C28" s="783" t="s">
        <v>115</v>
      </c>
      <c r="D28" s="784"/>
      <c r="E28" s="87">
        <v>137</v>
      </c>
      <c r="F28" s="275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60"/>
      <c r="R28" s="275">
        <f t="shared" si="0"/>
        <v>0</v>
      </c>
      <c r="S28" s="276">
        <f t="shared" si="1"/>
        <v>0</v>
      </c>
      <c r="T28" s="353"/>
      <c r="U28" s="875"/>
      <c r="V28" s="876"/>
    </row>
    <row r="29" spans="2:22" ht="14.25" customHeight="1" x14ac:dyDescent="0.2">
      <c r="B29" s="840" t="s">
        <v>116</v>
      </c>
      <c r="C29" s="779" t="s">
        <v>303</v>
      </c>
      <c r="D29" s="780"/>
      <c r="E29" s="91">
        <v>139</v>
      </c>
      <c r="F29" s="248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50"/>
      <c r="R29" s="251">
        <f t="shared" si="0"/>
        <v>0</v>
      </c>
      <c r="S29" s="252">
        <f t="shared" si="1"/>
        <v>0</v>
      </c>
      <c r="T29" s="353"/>
      <c r="U29" s="877"/>
      <c r="V29" s="878"/>
    </row>
    <row r="30" spans="2:22" ht="14.25" customHeight="1" x14ac:dyDescent="0.2">
      <c r="B30" s="841"/>
      <c r="C30" s="792" t="s">
        <v>304</v>
      </c>
      <c r="D30" s="775"/>
      <c r="E30" s="83">
        <v>144</v>
      </c>
      <c r="F30" s="253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5"/>
      <c r="R30" s="256">
        <f t="shared" si="0"/>
        <v>0</v>
      </c>
      <c r="S30" s="257">
        <f t="shared" si="1"/>
        <v>0</v>
      </c>
      <c r="T30" s="353"/>
      <c r="U30" s="352"/>
      <c r="V30" s="352"/>
    </row>
    <row r="31" spans="2:22" ht="14.25" customHeight="1" thickBot="1" x14ac:dyDescent="0.25">
      <c r="B31" s="842"/>
      <c r="C31" s="777" t="s">
        <v>305</v>
      </c>
      <c r="D31" s="778"/>
      <c r="E31" s="84">
        <v>145</v>
      </c>
      <c r="F31" s="277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8"/>
      <c r="R31" s="275">
        <f t="shared" si="0"/>
        <v>0</v>
      </c>
      <c r="S31" s="276">
        <f t="shared" si="1"/>
        <v>0</v>
      </c>
      <c r="T31" s="353"/>
      <c r="U31" s="879" t="s">
        <v>367</v>
      </c>
      <c r="V31" s="880"/>
    </row>
    <row r="32" spans="2:22" ht="14.25" customHeight="1" x14ac:dyDescent="0.2">
      <c r="B32" s="837" t="s">
        <v>117</v>
      </c>
      <c r="C32" s="781" t="s">
        <v>118</v>
      </c>
      <c r="D32" s="782"/>
      <c r="E32" s="212">
        <v>146</v>
      </c>
      <c r="F32" s="251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9"/>
      <c r="R32" s="251">
        <f t="shared" si="0"/>
        <v>0</v>
      </c>
      <c r="S32" s="252">
        <f t="shared" si="1"/>
        <v>0</v>
      </c>
      <c r="T32" s="353"/>
      <c r="U32" s="881"/>
      <c r="V32" s="882"/>
    </row>
    <row r="33" spans="1:23" ht="14.25" customHeight="1" x14ac:dyDescent="0.2">
      <c r="B33" s="838"/>
      <c r="C33" s="774" t="s">
        <v>119</v>
      </c>
      <c r="D33" s="775"/>
      <c r="E33" s="213">
        <v>147</v>
      </c>
      <c r="F33" s="256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5"/>
      <c r="R33" s="256">
        <f t="shared" si="0"/>
        <v>0</v>
      </c>
      <c r="S33" s="257">
        <f t="shared" si="1"/>
        <v>0</v>
      </c>
      <c r="T33" s="353"/>
      <c r="U33" s="352"/>
      <c r="V33" s="352"/>
    </row>
    <row r="34" spans="1:23" ht="14.25" customHeight="1" x14ac:dyDescent="0.2">
      <c r="B34" s="838"/>
      <c r="C34" s="157" t="s">
        <v>120</v>
      </c>
      <c r="D34" s="38"/>
      <c r="E34" s="213">
        <v>148</v>
      </c>
      <c r="F34" s="256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5"/>
      <c r="R34" s="256">
        <f t="shared" si="0"/>
        <v>0</v>
      </c>
      <c r="S34" s="257">
        <f t="shared" si="1"/>
        <v>0</v>
      </c>
      <c r="T34" s="353"/>
      <c r="U34" s="852" t="s">
        <v>368</v>
      </c>
      <c r="V34" s="853"/>
    </row>
    <row r="35" spans="1:23" ht="21.75" customHeight="1" x14ac:dyDescent="0.2">
      <c r="B35" s="838"/>
      <c r="C35" s="776" t="s">
        <v>183</v>
      </c>
      <c r="D35" s="846"/>
      <c r="E35" s="213">
        <v>149</v>
      </c>
      <c r="F35" s="256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5"/>
      <c r="R35" s="256">
        <f t="shared" si="0"/>
        <v>0</v>
      </c>
      <c r="S35" s="257">
        <f t="shared" si="1"/>
        <v>0</v>
      </c>
      <c r="T35" s="353"/>
      <c r="U35" s="854"/>
      <c r="V35" s="855"/>
    </row>
    <row r="36" spans="1:23" ht="14.25" customHeight="1" x14ac:dyDescent="0.2">
      <c r="B36" s="838"/>
      <c r="C36" s="776" t="s">
        <v>121</v>
      </c>
      <c r="D36" s="775"/>
      <c r="E36" s="213">
        <v>150</v>
      </c>
      <c r="F36" s="256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5"/>
      <c r="R36" s="256">
        <f t="shared" si="0"/>
        <v>0</v>
      </c>
      <c r="S36" s="257">
        <f t="shared" si="1"/>
        <v>0</v>
      </c>
      <c r="T36" s="353"/>
      <c r="U36" s="856"/>
      <c r="V36" s="857"/>
    </row>
    <row r="37" spans="1:23" ht="14.25" customHeight="1" x14ac:dyDescent="0.2">
      <c r="B37" s="838"/>
      <c r="C37" s="776" t="s">
        <v>629</v>
      </c>
      <c r="D37" s="775"/>
      <c r="E37" s="213">
        <v>151</v>
      </c>
      <c r="F37" s="256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5"/>
      <c r="R37" s="256">
        <f t="shared" si="0"/>
        <v>0</v>
      </c>
      <c r="S37" s="257">
        <f t="shared" si="1"/>
        <v>0</v>
      </c>
      <c r="T37" s="353"/>
      <c r="U37" s="353"/>
      <c r="V37" s="352"/>
    </row>
    <row r="38" spans="1:23" ht="14.25" customHeight="1" x14ac:dyDescent="0.2">
      <c r="B38" s="838"/>
      <c r="C38" s="211" t="s">
        <v>229</v>
      </c>
      <c r="D38" s="190"/>
      <c r="E38" s="214" t="s">
        <v>230</v>
      </c>
      <c r="F38" s="261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8"/>
      <c r="R38" s="256">
        <f t="shared" si="0"/>
        <v>0</v>
      </c>
      <c r="S38" s="257">
        <f t="shared" si="1"/>
        <v>0</v>
      </c>
      <c r="T38" s="353"/>
      <c r="U38" s="353"/>
      <c r="V38" s="352"/>
    </row>
    <row r="39" spans="1:23" ht="14.25" customHeight="1" thickBot="1" x14ac:dyDescent="0.25">
      <c r="B39" s="839"/>
      <c r="C39" s="848" t="s">
        <v>306</v>
      </c>
      <c r="D39" s="849"/>
      <c r="E39" s="215" t="s">
        <v>307</v>
      </c>
      <c r="F39" s="275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60"/>
      <c r="R39" s="275">
        <f t="shared" si="0"/>
        <v>0</v>
      </c>
      <c r="S39" s="276">
        <f t="shared" si="1"/>
        <v>0</v>
      </c>
      <c r="T39" s="353"/>
      <c r="U39" s="353"/>
      <c r="V39" s="352"/>
    </row>
    <row r="40" spans="1:23" ht="14.25" customHeight="1" x14ac:dyDescent="0.2">
      <c r="B40" s="823" t="s">
        <v>122</v>
      </c>
      <c r="C40" s="847" t="s">
        <v>123</v>
      </c>
      <c r="D40" s="810"/>
      <c r="E40" s="91">
        <v>152</v>
      </c>
      <c r="F40" s="248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50"/>
      <c r="R40" s="271">
        <f t="shared" si="0"/>
        <v>0</v>
      </c>
      <c r="S40" s="272">
        <f t="shared" si="1"/>
        <v>0</v>
      </c>
      <c r="T40" s="353"/>
      <c r="U40" s="353"/>
      <c r="V40" s="352"/>
    </row>
    <row r="41" spans="1:23" ht="14.25" customHeight="1" x14ac:dyDescent="0.2">
      <c r="B41" s="824"/>
      <c r="C41" s="850" t="s">
        <v>124</v>
      </c>
      <c r="D41" s="851"/>
      <c r="E41" s="83">
        <v>153</v>
      </c>
      <c r="F41" s="253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5"/>
      <c r="R41" s="256">
        <f t="shared" si="0"/>
        <v>0</v>
      </c>
      <c r="S41" s="257">
        <f t="shared" si="1"/>
        <v>0</v>
      </c>
      <c r="T41" s="353"/>
      <c r="U41" s="353"/>
      <c r="V41" s="352"/>
    </row>
    <row r="42" spans="1:23" ht="14.25" customHeight="1" x14ac:dyDescent="0.2">
      <c r="B42" s="824"/>
      <c r="C42" s="844" t="s">
        <v>308</v>
      </c>
      <c r="D42" s="845"/>
      <c r="E42" s="84" t="s">
        <v>309</v>
      </c>
      <c r="F42" s="253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5"/>
      <c r="R42" s="256">
        <f t="shared" si="0"/>
        <v>0</v>
      </c>
      <c r="S42" s="257">
        <f t="shared" si="1"/>
        <v>0</v>
      </c>
      <c r="T42" s="353"/>
      <c r="U42" s="353"/>
      <c r="V42" s="352"/>
    </row>
    <row r="43" spans="1:23" ht="14.25" customHeight="1" x14ac:dyDescent="0.2">
      <c r="B43" s="824"/>
      <c r="C43" s="834" t="s">
        <v>125</v>
      </c>
      <c r="D43" s="778"/>
      <c r="E43" s="84">
        <v>154</v>
      </c>
      <c r="F43" s="253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5"/>
      <c r="R43" s="256">
        <f t="shared" si="0"/>
        <v>0</v>
      </c>
      <c r="S43" s="257">
        <f t="shared" si="1"/>
        <v>0</v>
      </c>
      <c r="T43" s="353"/>
      <c r="U43" s="353"/>
      <c r="V43" s="352"/>
    </row>
    <row r="44" spans="1:23" ht="14.25" customHeight="1" x14ac:dyDescent="0.2">
      <c r="B44" s="824"/>
      <c r="C44" s="834" t="s">
        <v>126</v>
      </c>
      <c r="D44" s="843"/>
      <c r="E44" s="83">
        <v>155</v>
      </c>
      <c r="F44" s="253"/>
      <c r="G44" s="254"/>
      <c r="H44" s="254"/>
      <c r="I44" s="254"/>
      <c r="J44" s="254"/>
      <c r="K44" s="274"/>
      <c r="L44" s="254"/>
      <c r="M44" s="274"/>
      <c r="N44" s="254"/>
      <c r="O44" s="274"/>
      <c r="P44" s="274"/>
      <c r="Q44" s="278"/>
      <c r="R44" s="256">
        <f t="shared" si="0"/>
        <v>0</v>
      </c>
      <c r="S44" s="257">
        <f t="shared" si="1"/>
        <v>0</v>
      </c>
      <c r="T44" s="353"/>
      <c r="U44" s="353"/>
      <c r="V44" s="352"/>
    </row>
    <row r="45" spans="1:23" s="58" customFormat="1" ht="14.25" customHeight="1" thickBot="1" x14ac:dyDescent="0.25">
      <c r="A45" s="53"/>
      <c r="B45" s="825"/>
      <c r="C45" s="835" t="s">
        <v>137</v>
      </c>
      <c r="D45" s="836"/>
      <c r="E45" s="156" t="s">
        <v>138</v>
      </c>
      <c r="F45" s="280"/>
      <c r="G45" s="281"/>
      <c r="H45" s="281"/>
      <c r="I45" s="281"/>
      <c r="J45" s="282"/>
      <c r="K45" s="259"/>
      <c r="L45" s="283"/>
      <c r="M45" s="259"/>
      <c r="N45" s="283"/>
      <c r="O45" s="259"/>
      <c r="P45" s="284"/>
      <c r="Q45" s="285"/>
      <c r="R45" s="286"/>
      <c r="S45" s="276">
        <f t="shared" si="1"/>
        <v>0</v>
      </c>
      <c r="T45" s="353"/>
      <c r="U45" s="353"/>
      <c r="V45" s="352"/>
      <c r="W45" s="53"/>
    </row>
    <row r="46" spans="1:23" ht="27.75" customHeight="1" thickBot="1" x14ac:dyDescent="0.25">
      <c r="B46" s="49" t="s">
        <v>133</v>
      </c>
      <c r="C46" s="59"/>
      <c r="D46" s="60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7"/>
    </row>
    <row r="47" spans="1:23" ht="30" customHeight="1" x14ac:dyDescent="0.2">
      <c r="B47" s="826"/>
      <c r="C47" s="827"/>
      <c r="D47" s="827"/>
      <c r="E47" s="827"/>
      <c r="F47" s="827"/>
      <c r="G47" s="827"/>
      <c r="H47" s="827"/>
      <c r="I47" s="827"/>
      <c r="J47" s="827"/>
      <c r="K47" s="827"/>
      <c r="L47" s="827"/>
      <c r="M47" s="827"/>
      <c r="N47" s="827"/>
      <c r="O47" s="827"/>
      <c r="P47" s="827"/>
      <c r="Q47" s="827"/>
      <c r="R47" s="827"/>
      <c r="S47" s="828"/>
      <c r="T47" s="434"/>
      <c r="U47" s="434"/>
      <c r="V47" s="57"/>
    </row>
    <row r="48" spans="1:23" ht="33" customHeight="1" thickBot="1" x14ac:dyDescent="0.25">
      <c r="B48" s="829"/>
      <c r="C48" s="830"/>
      <c r="D48" s="830"/>
      <c r="E48" s="830"/>
      <c r="F48" s="830"/>
      <c r="G48" s="830"/>
      <c r="H48" s="830"/>
      <c r="I48" s="830"/>
      <c r="J48" s="830"/>
      <c r="K48" s="830"/>
      <c r="L48" s="830"/>
      <c r="M48" s="830"/>
      <c r="N48" s="830"/>
      <c r="O48" s="830"/>
      <c r="P48" s="830"/>
      <c r="Q48" s="830"/>
      <c r="R48" s="830"/>
      <c r="S48" s="831"/>
      <c r="T48" s="434"/>
      <c r="U48" s="434"/>
      <c r="V48" s="57"/>
    </row>
    <row r="49" spans="2:22" ht="9" customHeight="1" x14ac:dyDescent="0.2">
      <c r="B49" s="832"/>
      <c r="C49" s="833"/>
      <c r="D49" s="833"/>
      <c r="E49" s="833"/>
      <c r="F49" s="833"/>
      <c r="G49" s="833"/>
      <c r="H49" s="833"/>
      <c r="I49" s="833"/>
      <c r="J49" s="833"/>
      <c r="K49" s="833"/>
      <c r="L49" s="833"/>
      <c r="M49" s="833"/>
      <c r="N49" s="833"/>
      <c r="O49" s="833"/>
      <c r="P49" s="833"/>
      <c r="Q49" s="833"/>
      <c r="R49" s="833"/>
      <c r="S49" s="833"/>
      <c r="T49" s="336"/>
      <c r="U49" s="336"/>
      <c r="V49" s="53"/>
    </row>
    <row r="50" spans="2:22" hidden="1" x14ac:dyDescent="0.2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spans="2:22" x14ac:dyDescent="0.2"/>
    <row r="52" spans="2:22" x14ac:dyDescent="0.2"/>
    <row r="53" spans="2:22" x14ac:dyDescent="0.2"/>
    <row r="54" spans="2:22" x14ac:dyDescent="0.2"/>
    <row r="55" spans="2:22" x14ac:dyDescent="0.2"/>
    <row r="56" spans="2:22" x14ac:dyDescent="0.2"/>
    <row r="57" spans="2:22" x14ac:dyDescent="0.2"/>
  </sheetData>
  <mergeCells count="59">
    <mergeCell ref="U34:V36"/>
    <mergeCell ref="U7:V8"/>
    <mergeCell ref="U9:V10"/>
    <mergeCell ref="U12:V16"/>
    <mergeCell ref="U18:V23"/>
    <mergeCell ref="U26:V29"/>
    <mergeCell ref="U31:V32"/>
    <mergeCell ref="B40:B45"/>
    <mergeCell ref="B47:S48"/>
    <mergeCell ref="B49:S49"/>
    <mergeCell ref="C43:D43"/>
    <mergeCell ref="C30:D30"/>
    <mergeCell ref="C45:D45"/>
    <mergeCell ref="B32:B39"/>
    <mergeCell ref="B29:B31"/>
    <mergeCell ref="C44:D44"/>
    <mergeCell ref="C42:D42"/>
    <mergeCell ref="C35:D35"/>
    <mergeCell ref="C40:D40"/>
    <mergeCell ref="C33:D33"/>
    <mergeCell ref="C39:D39"/>
    <mergeCell ref="C41:D41"/>
    <mergeCell ref="C36:D36"/>
    <mergeCell ref="B6:D6"/>
    <mergeCell ref="B7:B16"/>
    <mergeCell ref="C11:D11"/>
    <mergeCell ref="C12:D12"/>
    <mergeCell ref="C14:C16"/>
    <mergeCell ref="C8:D8"/>
    <mergeCell ref="C7:D7"/>
    <mergeCell ref="C17:D17"/>
    <mergeCell ref="C22:D22"/>
    <mergeCell ref="C18:D18"/>
    <mergeCell ref="P4:Q4"/>
    <mergeCell ref="E3:E5"/>
    <mergeCell ref="C9:D9"/>
    <mergeCell ref="C10:D10"/>
    <mergeCell ref="C13:D13"/>
    <mergeCell ref="F3:S3"/>
    <mergeCell ref="N4:O4"/>
    <mergeCell ref="R4:S4"/>
    <mergeCell ref="F4:G4"/>
    <mergeCell ref="H4:I4"/>
    <mergeCell ref="J4:K4"/>
    <mergeCell ref="L4:M4"/>
    <mergeCell ref="B3:D5"/>
    <mergeCell ref="C27:D27"/>
    <mergeCell ref="C19:D19"/>
    <mergeCell ref="C37:D37"/>
    <mergeCell ref="C31:D31"/>
    <mergeCell ref="C29:D29"/>
    <mergeCell ref="C32:D32"/>
    <mergeCell ref="C28:D28"/>
    <mergeCell ref="C20:D20"/>
    <mergeCell ref="C21:D21"/>
    <mergeCell ref="C23:D23"/>
    <mergeCell ref="C26:D26"/>
    <mergeCell ref="C24:D24"/>
    <mergeCell ref="C25:D25"/>
  </mergeCells>
  <phoneticPr fontId="0" type="noConversion"/>
  <dataValidations count="1">
    <dataValidation type="whole" allowBlank="1" showErrorMessage="1" errorTitle="Pozor!" error="Vložte číselnou hodnotu!" sqref="U30:V45 U7:V25 F7:T45" xr:uid="{00000000-0002-0000-0500-000000000000}">
      <formula1>0</formula1>
      <formula2>999999</formula2>
    </dataValidation>
  </dataValidations>
  <printOptions horizontalCentered="1"/>
  <pageMargins left="0.17" right="0" top="0.22" bottom="0.19685039370078741" header="0.51181102362204722" footer="0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5"/>
  <sheetViews>
    <sheetView showGridLines="0" topLeftCell="A12" zoomScale="75" zoomScaleNormal="75" workbookViewId="0">
      <selection activeCell="Q35" sqref="Q35"/>
    </sheetView>
  </sheetViews>
  <sheetFormatPr defaultColWidth="0" defaultRowHeight="12" zeroHeight="1" x14ac:dyDescent="0.2"/>
  <cols>
    <col min="1" max="1" width="1.7109375" style="13" customWidth="1"/>
    <col min="2" max="2" width="20.85546875" style="13" customWidth="1"/>
    <col min="3" max="3" width="7.140625" style="13" customWidth="1"/>
    <col min="4" max="4" width="15.42578125" style="13" customWidth="1"/>
    <col min="5" max="5" width="21.7109375" style="13" customWidth="1"/>
    <col min="6" max="6" width="9.85546875" style="13" customWidth="1"/>
    <col min="7" max="7" width="9.5703125" style="13" customWidth="1"/>
    <col min="8" max="8" width="10" style="13" customWidth="1"/>
    <col min="9" max="9" width="11" style="13" customWidth="1"/>
    <col min="10" max="10" width="10.5703125" style="13" customWidth="1"/>
    <col min="11" max="11" width="6" style="13" customWidth="1"/>
    <col min="12" max="12" width="6.7109375" style="13" customWidth="1"/>
    <col min="13" max="13" width="5.28515625" style="13" customWidth="1"/>
    <col min="14" max="14" width="14" style="13" customWidth="1"/>
    <col min="15" max="15" width="2.5703125" style="13" customWidth="1"/>
    <col min="16" max="16" width="6.85546875" style="13" customWidth="1"/>
    <col min="17" max="17" width="26.140625" style="13" customWidth="1"/>
    <col min="18" max="18" width="1.7109375" style="13" customWidth="1"/>
    <col min="19" max="16384" width="0" style="13" hidden="1"/>
  </cols>
  <sheetData>
    <row r="1" spans="1:18" ht="18.75" customHeight="1" x14ac:dyDescent="0.25">
      <c r="A1" s="7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99"/>
      <c r="O1" s="99"/>
      <c r="P1" s="99"/>
      <c r="Q1" s="99" t="s">
        <v>880</v>
      </c>
      <c r="R1" s="7"/>
    </row>
    <row r="2" spans="1:18" ht="33" customHeight="1" x14ac:dyDescent="0.2">
      <c r="A2" s="7"/>
      <c r="B2" s="73" t="s">
        <v>609</v>
      </c>
      <c r="C2" s="73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6"/>
      <c r="R2" s="7"/>
    </row>
    <row r="3" spans="1:18" ht="15" customHeight="1" x14ac:dyDescent="0.2">
      <c r="A3" s="7"/>
      <c r="B3" s="915"/>
      <c r="C3" s="916"/>
      <c r="D3" s="917"/>
      <c r="E3" s="918"/>
      <c r="F3" s="899" t="s">
        <v>36</v>
      </c>
      <c r="G3" s="905" t="s">
        <v>73</v>
      </c>
      <c r="H3" s="902" t="s">
        <v>429</v>
      </c>
      <c r="I3" s="903"/>
      <c r="J3" s="903"/>
      <c r="K3" s="903"/>
      <c r="L3" s="903"/>
      <c r="M3" s="903"/>
      <c r="N3" s="904"/>
      <c r="O3" s="337"/>
      <c r="P3" s="337"/>
      <c r="Q3" s="28"/>
      <c r="R3" s="7"/>
    </row>
    <row r="4" spans="1:18" ht="15" hidden="1" customHeight="1" x14ac:dyDescent="0.2">
      <c r="A4" s="7"/>
      <c r="B4" s="919"/>
      <c r="C4" s="920"/>
      <c r="D4" s="921"/>
      <c r="E4" s="922"/>
      <c r="F4" s="900"/>
      <c r="G4" s="905"/>
      <c r="H4" s="75"/>
      <c r="I4" s="76"/>
      <c r="J4" s="76"/>
      <c r="K4" s="76"/>
      <c r="L4" s="76"/>
      <c r="M4" s="76"/>
      <c r="N4" s="77"/>
      <c r="O4" s="337"/>
      <c r="P4" s="337"/>
      <c r="Q4" s="28"/>
      <c r="R4" s="7"/>
    </row>
    <row r="5" spans="1:18" ht="22.5" customHeight="1" x14ac:dyDescent="0.2">
      <c r="A5" s="7"/>
      <c r="B5" s="923"/>
      <c r="C5" s="924"/>
      <c r="D5" s="925"/>
      <c r="E5" s="926"/>
      <c r="F5" s="901"/>
      <c r="G5" s="905"/>
      <c r="H5" s="67" t="s">
        <v>84</v>
      </c>
      <c r="I5" s="67" t="s">
        <v>85</v>
      </c>
      <c r="J5" s="400" t="s">
        <v>430</v>
      </c>
      <c r="K5" s="913" t="s">
        <v>140</v>
      </c>
      <c r="L5" s="914"/>
      <c r="M5" s="913" t="s">
        <v>139</v>
      </c>
      <c r="N5" s="914"/>
      <c r="O5" s="358"/>
      <c r="P5" s="358"/>
      <c r="Q5" s="20"/>
      <c r="R5" s="7"/>
    </row>
    <row r="6" spans="1:18" ht="24" hidden="1" customHeight="1" x14ac:dyDescent="0.2">
      <c r="A6" s="7"/>
      <c r="B6" s="75" t="s">
        <v>34</v>
      </c>
      <c r="C6" s="76"/>
      <c r="D6" s="77"/>
      <c r="E6" s="77"/>
      <c r="F6" s="67" t="s">
        <v>35</v>
      </c>
      <c r="G6" s="67">
        <v>1</v>
      </c>
      <c r="H6" s="67">
        <v>2</v>
      </c>
      <c r="I6" s="67">
        <v>3</v>
      </c>
      <c r="J6" s="67">
        <v>4</v>
      </c>
      <c r="K6" s="67">
        <v>5</v>
      </c>
      <c r="L6" s="67"/>
      <c r="M6" s="67"/>
      <c r="N6" s="67">
        <v>6</v>
      </c>
      <c r="O6" s="358"/>
      <c r="P6" s="358"/>
      <c r="Q6" s="20"/>
      <c r="R6" s="7"/>
    </row>
    <row r="7" spans="1:18" ht="25.5" hidden="1" customHeight="1" x14ac:dyDescent="0.2">
      <c r="A7" s="7"/>
      <c r="B7" s="78" t="s">
        <v>141</v>
      </c>
      <c r="C7" s="78"/>
      <c r="D7" s="78"/>
      <c r="E7" s="78"/>
      <c r="F7" s="67">
        <v>172</v>
      </c>
      <c r="G7" s="79"/>
      <c r="H7" s="79"/>
      <c r="I7" s="79"/>
      <c r="J7" s="79"/>
      <c r="K7" s="79"/>
      <c r="L7" s="79"/>
      <c r="M7" s="79"/>
      <c r="N7" s="79"/>
      <c r="O7" s="359"/>
      <c r="P7" s="359"/>
      <c r="Q7" s="29"/>
      <c r="R7" s="7"/>
    </row>
    <row r="8" spans="1:18" ht="25.5" hidden="1" customHeight="1" x14ac:dyDescent="0.2">
      <c r="A8" s="7"/>
      <c r="B8" s="78" t="s">
        <v>142</v>
      </c>
      <c r="C8" s="78"/>
      <c r="D8" s="78"/>
      <c r="E8" s="78"/>
      <c r="F8" s="67">
        <v>173</v>
      </c>
      <c r="G8" s="79"/>
      <c r="H8" s="79"/>
      <c r="I8" s="79"/>
      <c r="J8" s="79"/>
      <c r="K8" s="79"/>
      <c r="L8" s="79"/>
      <c r="M8" s="79"/>
      <c r="N8" s="79"/>
      <c r="O8" s="359"/>
      <c r="P8" s="359"/>
      <c r="Q8" s="29"/>
      <c r="R8" s="7"/>
    </row>
    <row r="9" spans="1:18" ht="25.5" hidden="1" customHeight="1" x14ac:dyDescent="0.2">
      <c r="A9" s="7"/>
      <c r="B9" s="78" t="s">
        <v>143</v>
      </c>
      <c r="C9" s="78"/>
      <c r="D9" s="78"/>
      <c r="E9" s="78"/>
      <c r="F9" s="67">
        <v>174</v>
      </c>
      <c r="G9" s="79"/>
      <c r="H9" s="79"/>
      <c r="I9" s="79"/>
      <c r="J9" s="79"/>
      <c r="K9" s="79"/>
      <c r="L9" s="79"/>
      <c r="M9" s="79"/>
      <c r="N9" s="79"/>
      <c r="O9" s="359"/>
      <c r="P9" s="359"/>
      <c r="Q9" s="29"/>
      <c r="R9" s="7"/>
    </row>
    <row r="10" spans="1:18" ht="25.5" hidden="1" customHeight="1" x14ac:dyDescent="0.2">
      <c r="A10" s="7"/>
      <c r="B10" s="78"/>
      <c r="C10" s="78"/>
      <c r="D10" s="78"/>
      <c r="E10" s="78"/>
      <c r="F10" s="67"/>
      <c r="G10" s="79"/>
      <c r="H10" s="79"/>
      <c r="I10" s="79"/>
      <c r="J10" s="79"/>
      <c r="K10" s="79"/>
      <c r="L10" s="79"/>
      <c r="M10" s="79"/>
      <c r="N10" s="79"/>
      <c r="O10" s="359"/>
      <c r="P10" s="359"/>
      <c r="Q10" s="29"/>
      <c r="R10" s="7"/>
    </row>
    <row r="11" spans="1:18" ht="25.5" hidden="1" customHeight="1" x14ac:dyDescent="0.2">
      <c r="A11" s="7"/>
      <c r="B11" s="78"/>
      <c r="C11" s="78"/>
      <c r="D11" s="78"/>
      <c r="E11" s="78"/>
      <c r="F11" s="67"/>
      <c r="G11" s="79"/>
      <c r="H11" s="79"/>
      <c r="I11" s="79"/>
      <c r="J11" s="79"/>
      <c r="K11" s="79"/>
      <c r="L11" s="79"/>
      <c r="M11" s="79"/>
      <c r="N11" s="79"/>
      <c r="O11" s="359"/>
      <c r="P11" s="359"/>
      <c r="Q11" s="29"/>
      <c r="R11" s="7"/>
    </row>
    <row r="12" spans="1:18" ht="15.75" customHeight="1" x14ac:dyDescent="0.2">
      <c r="A12" s="7"/>
      <c r="B12" s="927" t="s">
        <v>431</v>
      </c>
      <c r="C12" s="928"/>
      <c r="D12" s="928"/>
      <c r="E12" s="929"/>
      <c r="F12" s="67" t="s">
        <v>35</v>
      </c>
      <c r="G12" s="67">
        <v>1</v>
      </c>
      <c r="H12" s="67">
        <v>2</v>
      </c>
      <c r="I12" s="67">
        <v>3</v>
      </c>
      <c r="J12" s="67">
        <v>4</v>
      </c>
      <c r="K12" s="913">
        <v>5</v>
      </c>
      <c r="L12" s="914"/>
      <c r="M12" s="913">
        <v>6</v>
      </c>
      <c r="N12" s="914"/>
      <c r="O12" s="358"/>
      <c r="P12" s="28"/>
      <c r="Q12" s="360" t="s">
        <v>346</v>
      </c>
      <c r="R12" s="7"/>
    </row>
    <row r="13" spans="1:18" ht="30.75" customHeight="1" x14ac:dyDescent="0.2">
      <c r="A13" s="7"/>
      <c r="B13" s="885" t="s">
        <v>432</v>
      </c>
      <c r="C13" s="886"/>
      <c r="D13" s="930"/>
      <c r="E13" s="887"/>
      <c r="F13" s="67">
        <v>172</v>
      </c>
      <c r="G13" s="401"/>
      <c r="H13" s="402" t="s">
        <v>37</v>
      </c>
      <c r="I13" s="401"/>
      <c r="J13" s="401"/>
      <c r="K13" s="883"/>
      <c r="L13" s="884"/>
      <c r="M13" s="883"/>
      <c r="N13" s="884"/>
      <c r="O13" s="361"/>
      <c r="P13" s="318" t="str">
        <f>IF(G13=SUM(I13:N13),"ok","chyba")</f>
        <v>ok</v>
      </c>
      <c r="Q13" s="362" t="s">
        <v>369</v>
      </c>
      <c r="R13" s="7"/>
    </row>
    <row r="14" spans="1:18" ht="30.75" customHeight="1" x14ac:dyDescent="0.2">
      <c r="A14" s="7"/>
      <c r="B14" s="885" t="s">
        <v>152</v>
      </c>
      <c r="C14" s="886"/>
      <c r="D14" s="886"/>
      <c r="E14" s="887"/>
      <c r="F14" s="67">
        <v>173</v>
      </c>
      <c r="G14" s="401"/>
      <c r="H14" s="401"/>
      <c r="I14" s="401"/>
      <c r="J14" s="401"/>
      <c r="K14" s="883"/>
      <c r="L14" s="884"/>
      <c r="M14" s="883"/>
      <c r="N14" s="884"/>
      <c r="O14" s="363"/>
      <c r="P14" s="318" t="str">
        <f t="shared" ref="P14:P19" si="0">IF(G14=SUM(H14:N14),"ok","chyba")</f>
        <v>ok</v>
      </c>
      <c r="Q14" s="362" t="s">
        <v>441</v>
      </c>
      <c r="R14" s="7"/>
    </row>
    <row r="15" spans="1:18" ht="30.75" customHeight="1" x14ac:dyDescent="0.2">
      <c r="A15" s="7"/>
      <c r="B15" s="885" t="s">
        <v>153</v>
      </c>
      <c r="C15" s="886"/>
      <c r="D15" s="886"/>
      <c r="E15" s="887"/>
      <c r="F15" s="67">
        <v>174</v>
      </c>
      <c r="G15" s="401"/>
      <c r="H15" s="401"/>
      <c r="I15" s="401"/>
      <c r="J15" s="401"/>
      <c r="K15" s="883"/>
      <c r="L15" s="884"/>
      <c r="M15" s="883"/>
      <c r="N15" s="884"/>
      <c r="O15" s="363"/>
      <c r="P15" s="318" t="str">
        <f t="shared" si="0"/>
        <v>ok</v>
      </c>
      <c r="Q15" s="362" t="s">
        <v>442</v>
      </c>
      <c r="R15" s="7"/>
    </row>
    <row r="16" spans="1:18" ht="30.75" customHeight="1" x14ac:dyDescent="0.2">
      <c r="A16" s="7"/>
      <c r="B16" s="885" t="s">
        <v>155</v>
      </c>
      <c r="C16" s="886"/>
      <c r="D16" s="886"/>
      <c r="E16" s="887"/>
      <c r="F16" s="67">
        <v>175</v>
      </c>
      <c r="G16" s="401"/>
      <c r="H16" s="401"/>
      <c r="I16" s="401"/>
      <c r="J16" s="401"/>
      <c r="K16" s="883"/>
      <c r="L16" s="884"/>
      <c r="M16" s="883"/>
      <c r="N16" s="884"/>
      <c r="O16" s="363"/>
      <c r="P16" s="318" t="str">
        <f t="shared" si="0"/>
        <v>ok</v>
      </c>
      <c r="Q16" s="362" t="s">
        <v>443</v>
      </c>
      <c r="R16" s="7"/>
    </row>
    <row r="17" spans="1:18" ht="30.75" customHeight="1" x14ac:dyDescent="0.2">
      <c r="A17" s="7"/>
      <c r="B17" s="885" t="s">
        <v>154</v>
      </c>
      <c r="C17" s="886"/>
      <c r="D17" s="886"/>
      <c r="E17" s="887"/>
      <c r="F17" s="67">
        <v>176</v>
      </c>
      <c r="G17" s="401"/>
      <c r="H17" s="401"/>
      <c r="I17" s="401"/>
      <c r="J17" s="401"/>
      <c r="K17" s="883"/>
      <c r="L17" s="884"/>
      <c r="M17" s="883"/>
      <c r="N17" s="884"/>
      <c r="O17" s="363"/>
      <c r="P17" s="318" t="str">
        <f t="shared" si="0"/>
        <v>ok</v>
      </c>
      <c r="Q17" s="362" t="s">
        <v>444</v>
      </c>
      <c r="R17" s="7"/>
    </row>
    <row r="18" spans="1:18" ht="30.75" customHeight="1" x14ac:dyDescent="0.2">
      <c r="A18" s="7"/>
      <c r="B18" s="885" t="s">
        <v>156</v>
      </c>
      <c r="C18" s="886"/>
      <c r="D18" s="886"/>
      <c r="E18" s="887"/>
      <c r="F18" s="67" t="s">
        <v>144</v>
      </c>
      <c r="G18" s="401"/>
      <c r="H18" s="401"/>
      <c r="I18" s="401"/>
      <c r="J18" s="401"/>
      <c r="K18" s="883"/>
      <c r="L18" s="884"/>
      <c r="M18" s="883"/>
      <c r="N18" s="884"/>
      <c r="O18" s="363"/>
      <c r="P18" s="318" t="str">
        <f t="shared" si="0"/>
        <v>ok</v>
      </c>
      <c r="Q18" s="362" t="s">
        <v>445</v>
      </c>
      <c r="R18" s="7"/>
    </row>
    <row r="19" spans="1:18" ht="30.75" customHeight="1" x14ac:dyDescent="0.2">
      <c r="A19" s="7"/>
      <c r="B19" s="732" t="s">
        <v>851</v>
      </c>
      <c r="C19" s="893"/>
      <c r="D19" s="893"/>
      <c r="E19" s="894"/>
      <c r="F19" s="515" t="s">
        <v>145</v>
      </c>
      <c r="G19" s="401"/>
      <c r="H19" s="401"/>
      <c r="I19" s="401"/>
      <c r="J19" s="401"/>
      <c r="K19" s="500"/>
      <c r="L19" s="501"/>
      <c r="M19" s="500"/>
      <c r="N19" s="501"/>
      <c r="O19" s="363"/>
      <c r="P19" s="318" t="str">
        <f t="shared" si="0"/>
        <v>ok</v>
      </c>
      <c r="Q19" s="362" t="s">
        <v>850</v>
      </c>
      <c r="R19" s="7"/>
    </row>
    <row r="20" spans="1:18" ht="30.75" customHeight="1" x14ac:dyDescent="0.2">
      <c r="A20" s="7"/>
      <c r="B20" s="885" t="s">
        <v>433</v>
      </c>
      <c r="C20" s="886"/>
      <c r="D20" s="886"/>
      <c r="E20" s="887"/>
      <c r="F20" s="67" t="s">
        <v>146</v>
      </c>
      <c r="G20" s="401"/>
      <c r="H20" s="401"/>
      <c r="I20" s="401"/>
      <c r="J20" s="401"/>
      <c r="K20" s="888" t="s">
        <v>37</v>
      </c>
      <c r="L20" s="889"/>
      <c r="M20" s="888" t="s">
        <v>37</v>
      </c>
      <c r="N20" s="889"/>
      <c r="O20" s="363"/>
      <c r="P20" s="318" t="str">
        <f>IF(G20=SUM(H20:J20),"ok","chyba")</f>
        <v>ok</v>
      </c>
      <c r="Q20" s="362" t="s">
        <v>370</v>
      </c>
      <c r="R20" s="7"/>
    </row>
    <row r="21" spans="1:18" ht="30.75" customHeight="1" x14ac:dyDescent="0.2">
      <c r="A21" s="7"/>
      <c r="B21" s="885" t="s">
        <v>434</v>
      </c>
      <c r="C21" s="886"/>
      <c r="D21" s="886"/>
      <c r="E21" s="887"/>
      <c r="F21" s="67" t="s">
        <v>147</v>
      </c>
      <c r="G21" s="401"/>
      <c r="H21" s="402" t="s">
        <v>37</v>
      </c>
      <c r="I21" s="402" t="s">
        <v>37</v>
      </c>
      <c r="J21" s="402" t="s">
        <v>37</v>
      </c>
      <c r="K21" s="883"/>
      <c r="L21" s="884"/>
      <c r="M21" s="883"/>
      <c r="N21" s="884"/>
      <c r="O21" s="363"/>
      <c r="P21" s="318" t="str">
        <f>IF(G21=SUM(K21:N21),"ok","chyba")</f>
        <v>ok</v>
      </c>
      <c r="Q21" s="362" t="s">
        <v>446</v>
      </c>
      <c r="R21" s="7"/>
    </row>
    <row r="22" spans="1:18" ht="30.75" customHeight="1" x14ac:dyDescent="0.2">
      <c r="A22" s="7"/>
      <c r="B22" s="885" t="s">
        <v>435</v>
      </c>
      <c r="C22" s="886"/>
      <c r="D22" s="886"/>
      <c r="E22" s="887"/>
      <c r="F22" s="67" t="s">
        <v>148</v>
      </c>
      <c r="G22" s="401"/>
      <c r="H22" s="402" t="s">
        <v>37</v>
      </c>
      <c r="I22" s="402" t="s">
        <v>37</v>
      </c>
      <c r="J22" s="401"/>
      <c r="K22" s="883"/>
      <c r="L22" s="884"/>
      <c r="M22" s="883"/>
      <c r="N22" s="884"/>
      <c r="O22" s="363"/>
      <c r="P22" s="318" t="str">
        <f>IF(G22=SUM(J22:N22),"ok","chyba")</f>
        <v>ok</v>
      </c>
      <c r="Q22" s="362" t="s">
        <v>447</v>
      </c>
      <c r="R22" s="7"/>
    </row>
    <row r="23" spans="1:18" ht="30.75" customHeight="1" x14ac:dyDescent="0.2">
      <c r="A23" s="7"/>
      <c r="B23" s="885" t="s">
        <v>436</v>
      </c>
      <c r="C23" s="886"/>
      <c r="D23" s="886"/>
      <c r="E23" s="887"/>
      <c r="F23" s="67" t="s">
        <v>149</v>
      </c>
      <c r="G23" s="401"/>
      <c r="H23" s="402" t="s">
        <v>37</v>
      </c>
      <c r="I23" s="402" t="s">
        <v>37</v>
      </c>
      <c r="J23" s="401"/>
      <c r="K23" s="883"/>
      <c r="L23" s="884"/>
      <c r="M23" s="883"/>
      <c r="N23" s="884"/>
      <c r="O23" s="363"/>
      <c r="P23" s="318" t="str">
        <f>IF(G23=SUM(J23:N23),"ok","chyba")</f>
        <v>ok</v>
      </c>
      <c r="Q23" s="362" t="s">
        <v>448</v>
      </c>
      <c r="R23" s="7"/>
    </row>
    <row r="24" spans="1:18" ht="30.75" customHeight="1" x14ac:dyDescent="0.2">
      <c r="A24" s="7"/>
      <c r="B24" s="885" t="s">
        <v>437</v>
      </c>
      <c r="C24" s="886"/>
      <c r="D24" s="886"/>
      <c r="E24" s="887"/>
      <c r="F24" s="67" t="s">
        <v>150</v>
      </c>
      <c r="G24" s="401"/>
      <c r="H24" s="402" t="s">
        <v>37</v>
      </c>
      <c r="I24" s="402" t="s">
        <v>37</v>
      </c>
      <c r="J24" s="401"/>
      <c r="K24" s="883"/>
      <c r="L24" s="884"/>
      <c r="M24" s="883"/>
      <c r="N24" s="884"/>
      <c r="O24" s="361"/>
      <c r="P24" s="318" t="str">
        <f>IF(G24=SUM(J24:N24),"ok","chyba")</f>
        <v>ok</v>
      </c>
      <c r="Q24" s="362" t="s">
        <v>371</v>
      </c>
      <c r="R24" s="7"/>
    </row>
    <row r="25" spans="1:18" ht="30.75" customHeight="1" x14ac:dyDescent="0.2">
      <c r="A25" s="7"/>
      <c r="B25" s="885" t="s">
        <v>438</v>
      </c>
      <c r="C25" s="886"/>
      <c r="D25" s="886"/>
      <c r="E25" s="887"/>
      <c r="F25" s="67" t="s">
        <v>151</v>
      </c>
      <c r="G25" s="401"/>
      <c r="H25" s="401"/>
      <c r="I25" s="401"/>
      <c r="J25" s="401"/>
      <c r="K25" s="888" t="s">
        <v>37</v>
      </c>
      <c r="L25" s="889"/>
      <c r="M25" s="888" t="s">
        <v>37</v>
      </c>
      <c r="N25" s="889"/>
      <c r="O25" s="361"/>
      <c r="P25" s="318" t="str">
        <f>IF(G25=SUM(H25:J25),"ok","chyba")</f>
        <v>ok</v>
      </c>
      <c r="Q25" s="362" t="s">
        <v>449</v>
      </c>
      <c r="R25" s="7"/>
    </row>
    <row r="26" spans="1:18" ht="30.75" customHeight="1" x14ac:dyDescent="0.2">
      <c r="A26" s="7"/>
      <c r="B26" s="885" t="s">
        <v>439</v>
      </c>
      <c r="C26" s="886"/>
      <c r="D26" s="886"/>
      <c r="E26" s="887"/>
      <c r="F26" s="67" t="s">
        <v>236</v>
      </c>
      <c r="G26" s="401"/>
      <c r="H26" s="401"/>
      <c r="I26" s="401"/>
      <c r="J26" s="401"/>
      <c r="K26" s="888" t="s">
        <v>37</v>
      </c>
      <c r="L26" s="889"/>
      <c r="M26" s="888" t="s">
        <v>37</v>
      </c>
      <c r="N26" s="889"/>
      <c r="O26" s="361"/>
      <c r="P26" s="318" t="str">
        <f>IF(G26=SUM(H26:J26),"ok","chyba")</f>
        <v>ok</v>
      </c>
      <c r="Q26" s="362" t="s">
        <v>450</v>
      </c>
      <c r="R26" s="7"/>
    </row>
    <row r="27" spans="1:18" ht="30.75" customHeight="1" x14ac:dyDescent="0.2">
      <c r="A27" s="7"/>
      <c r="B27" s="885" t="s">
        <v>440</v>
      </c>
      <c r="C27" s="886"/>
      <c r="D27" s="886"/>
      <c r="E27" s="887"/>
      <c r="F27" s="67" t="s">
        <v>852</v>
      </c>
      <c r="G27" s="401"/>
      <c r="H27" s="401"/>
      <c r="I27" s="402" t="s">
        <v>37</v>
      </c>
      <c r="J27" s="402" t="s">
        <v>37</v>
      </c>
      <c r="K27" s="888" t="s">
        <v>37</v>
      </c>
      <c r="L27" s="889"/>
      <c r="M27" s="888" t="s">
        <v>37</v>
      </c>
      <c r="N27" s="889"/>
      <c r="O27" s="361"/>
      <c r="P27" s="318" t="str">
        <f>IF(G27=H27,"ok","chyba")</f>
        <v>ok</v>
      </c>
      <c r="Q27" s="362" t="s">
        <v>632</v>
      </c>
      <c r="R27" s="7"/>
    </row>
    <row r="28" spans="1:18" ht="23.25" hidden="1" customHeight="1" x14ac:dyDescent="0.2">
      <c r="A28" s="7"/>
      <c r="B28" s="62" t="s">
        <v>86</v>
      </c>
      <c r="C28" s="62"/>
      <c r="D28" s="62"/>
      <c r="E28" s="62"/>
      <c r="F28" s="61">
        <v>176</v>
      </c>
      <c r="G28" s="63"/>
      <c r="H28" s="63"/>
      <c r="I28" s="63"/>
      <c r="J28" s="63"/>
      <c r="K28" s="63"/>
      <c r="L28" s="63"/>
      <c r="M28" s="63"/>
      <c r="N28" s="63"/>
      <c r="O28" s="364"/>
      <c r="P28" s="365"/>
      <c r="Q28" s="29"/>
      <c r="R28" s="7"/>
    </row>
    <row r="29" spans="1:18" ht="15" customHeight="1" x14ac:dyDescent="0.2">
      <c r="A29" s="7"/>
      <c r="B29" s="64"/>
      <c r="C29" s="64"/>
      <c r="D29" s="64"/>
      <c r="E29" s="64"/>
      <c r="F29" s="65"/>
      <c r="G29" s="66"/>
      <c r="H29" s="66"/>
      <c r="I29" s="66"/>
      <c r="J29" s="66"/>
      <c r="K29" s="66"/>
      <c r="L29" s="66"/>
      <c r="M29" s="66"/>
      <c r="N29" s="66"/>
      <c r="O29" s="364"/>
      <c r="P29" s="365"/>
      <c r="Q29" s="29"/>
      <c r="R29" s="7"/>
    </row>
    <row r="30" spans="1:18" ht="15" customHeight="1" x14ac:dyDescent="0.2">
      <c r="A30" s="7"/>
      <c r="B30" s="64"/>
      <c r="C30" s="64"/>
      <c r="D30" s="64"/>
      <c r="E30" s="64"/>
      <c r="F30" s="65"/>
      <c r="G30" s="66"/>
      <c r="H30" s="66"/>
      <c r="I30" s="66"/>
      <c r="J30" s="66"/>
      <c r="K30" s="66"/>
      <c r="L30" s="66"/>
      <c r="M30" s="66"/>
      <c r="N30" s="66"/>
      <c r="O30" s="364"/>
      <c r="P30" s="365"/>
      <c r="Q30" s="29"/>
      <c r="R30" s="7"/>
    </row>
    <row r="31" spans="1:18" ht="29.25" customHeight="1" x14ac:dyDescent="0.2">
      <c r="A31" s="7"/>
      <c r="B31" s="73" t="s">
        <v>332</v>
      </c>
      <c r="C31" s="73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66"/>
      <c r="P31" s="367"/>
      <c r="Q31" s="6"/>
      <c r="R31" s="7"/>
    </row>
    <row r="32" spans="1:18" ht="21" customHeight="1" x14ac:dyDescent="0.2">
      <c r="A32" s="7"/>
      <c r="B32" s="411"/>
      <c r="C32" s="15"/>
      <c r="D32" s="15"/>
      <c r="E32" s="412"/>
      <c r="F32" s="709" t="s">
        <v>36</v>
      </c>
      <c r="G32" s="747" t="s">
        <v>42</v>
      </c>
      <c r="H32" s="748"/>
      <c r="I32" s="706" t="s">
        <v>71</v>
      </c>
      <c r="J32" s="707"/>
      <c r="K32" s="707"/>
      <c r="L32" s="707"/>
      <c r="M32" s="707"/>
      <c r="N32" s="708"/>
      <c r="O32" s="419"/>
      <c r="P32" s="309"/>
      <c r="Q32" s="28"/>
      <c r="R32" s="7"/>
    </row>
    <row r="33" spans="1:18" ht="52.5" customHeight="1" x14ac:dyDescent="0.2">
      <c r="A33" s="7"/>
      <c r="B33" s="435"/>
      <c r="C33" s="28"/>
      <c r="D33" s="28"/>
      <c r="E33" s="425"/>
      <c r="F33" s="892"/>
      <c r="G33" s="890"/>
      <c r="H33" s="910"/>
      <c r="I33" s="709" t="s">
        <v>911</v>
      </c>
      <c r="J33" s="747" t="s">
        <v>633</v>
      </c>
      <c r="K33" s="749"/>
      <c r="L33" s="747" t="s">
        <v>634</v>
      </c>
      <c r="M33" s="749"/>
      <c r="N33" s="709" t="s">
        <v>912</v>
      </c>
      <c r="O33" s="419"/>
      <c r="P33" s="309"/>
      <c r="Q33" s="28"/>
      <c r="R33" s="7"/>
    </row>
    <row r="34" spans="1:18" ht="39.75" customHeight="1" x14ac:dyDescent="0.2">
      <c r="A34" s="7"/>
      <c r="B34" s="415"/>
      <c r="C34" s="436"/>
      <c r="D34" s="436"/>
      <c r="E34" s="416"/>
      <c r="F34" s="710"/>
      <c r="G34" s="890"/>
      <c r="H34" s="891"/>
      <c r="I34" s="892"/>
      <c r="J34" s="890"/>
      <c r="K34" s="891"/>
      <c r="L34" s="890"/>
      <c r="M34" s="891"/>
      <c r="N34" s="892"/>
      <c r="O34" s="368"/>
      <c r="P34" s="369"/>
      <c r="Q34" s="47"/>
      <c r="R34" s="7"/>
    </row>
    <row r="35" spans="1:18" ht="24.75" customHeight="1" x14ac:dyDescent="0.2">
      <c r="A35" s="7"/>
      <c r="B35" s="895" t="s">
        <v>34</v>
      </c>
      <c r="C35" s="896"/>
      <c r="D35" s="896"/>
      <c r="E35" s="897"/>
      <c r="F35" s="80" t="s">
        <v>35</v>
      </c>
      <c r="G35" s="931">
        <v>1</v>
      </c>
      <c r="H35" s="931"/>
      <c r="I35" s="2">
        <v>2</v>
      </c>
      <c r="J35" s="898">
        <v>3</v>
      </c>
      <c r="K35" s="898"/>
      <c r="L35" s="898">
        <v>4</v>
      </c>
      <c r="M35" s="898"/>
      <c r="N35" s="407">
        <v>5</v>
      </c>
      <c r="O35" s="368"/>
      <c r="P35" s="369"/>
      <c r="Q35" s="47"/>
      <c r="R35" s="7"/>
    </row>
    <row r="36" spans="1:18" ht="36.75" customHeight="1" x14ac:dyDescent="0.2">
      <c r="A36" s="7"/>
      <c r="B36" s="408" t="s">
        <v>158</v>
      </c>
      <c r="C36" s="409"/>
      <c r="D36" s="409"/>
      <c r="E36" s="410"/>
      <c r="F36" s="152">
        <v>181</v>
      </c>
      <c r="G36" s="424"/>
      <c r="H36" s="437"/>
      <c r="I36" s="423"/>
      <c r="J36" s="426"/>
      <c r="K36" s="437"/>
      <c r="L36" s="424"/>
      <c r="M36" s="437"/>
      <c r="N36" s="437"/>
      <c r="O36" s="368"/>
      <c r="P36" s="369"/>
      <c r="Q36" s="47"/>
      <c r="R36" s="7"/>
    </row>
    <row r="37" spans="1:18" ht="36.75" customHeight="1" x14ac:dyDescent="0.2">
      <c r="A37" s="7"/>
      <c r="B37" s="413" t="s">
        <v>184</v>
      </c>
      <c r="C37" s="414"/>
      <c r="D37" s="414"/>
      <c r="E37" s="438"/>
      <c r="F37" s="4" t="s">
        <v>127</v>
      </c>
      <c r="G37" s="420"/>
      <c r="H37" s="439"/>
      <c r="I37" s="422"/>
      <c r="J37" s="421"/>
      <c r="K37" s="441"/>
      <c r="L37" s="440"/>
      <c r="M37" s="441"/>
      <c r="N37" s="441"/>
      <c r="O37" s="368"/>
      <c r="P37" s="369"/>
      <c r="Q37" s="372"/>
      <c r="R37" s="7"/>
    </row>
    <row r="38" spans="1:18" ht="8.25" customHeight="1" x14ac:dyDescent="0.2">
      <c r="A38" s="7"/>
      <c r="B38" s="15"/>
      <c r="C38" s="15"/>
      <c r="D38" s="15"/>
      <c r="E38" s="15"/>
      <c r="F38" s="15"/>
      <c r="G38" s="19"/>
      <c r="H38" s="19"/>
      <c r="I38" s="19"/>
      <c r="J38" s="19"/>
      <c r="K38" s="19"/>
      <c r="L38" s="19"/>
      <c r="M38" s="19"/>
      <c r="N38" s="19"/>
      <c r="O38" s="345"/>
      <c r="P38" s="306"/>
      <c r="Q38" s="20"/>
      <c r="R38" s="7"/>
    </row>
    <row r="39" spans="1:18" ht="8.25" customHeight="1" x14ac:dyDescent="0.2">
      <c r="A39" s="7"/>
      <c r="B39" s="28"/>
      <c r="C39" s="28"/>
      <c r="D39" s="28"/>
      <c r="E39" s="28"/>
      <c r="F39" s="28"/>
      <c r="G39" s="20"/>
      <c r="H39" s="20"/>
      <c r="I39" s="20"/>
      <c r="J39" s="20"/>
      <c r="K39" s="20"/>
      <c r="L39" s="20"/>
      <c r="M39" s="20"/>
      <c r="N39" s="20"/>
      <c r="O39" s="345"/>
      <c r="P39" s="306"/>
      <c r="Q39" s="20"/>
      <c r="R39" s="7"/>
    </row>
    <row r="40" spans="1:18" ht="8.25" customHeight="1" x14ac:dyDescent="0.2">
      <c r="A40" s="7"/>
      <c r="B40" s="28"/>
      <c r="C40" s="28"/>
      <c r="D40" s="28"/>
      <c r="E40" s="28"/>
      <c r="F40" s="28"/>
      <c r="G40" s="20"/>
      <c r="H40" s="20"/>
      <c r="I40" s="20"/>
      <c r="J40" s="20"/>
      <c r="K40" s="20"/>
      <c r="L40" s="20"/>
      <c r="M40" s="20"/>
      <c r="N40" s="20"/>
      <c r="O40" s="345"/>
      <c r="P40" s="306"/>
      <c r="Q40" s="20"/>
      <c r="R40" s="7"/>
    </row>
    <row r="41" spans="1:18" ht="14.1" customHeight="1" x14ac:dyDescent="0.2">
      <c r="A41" s="7"/>
      <c r="B41" s="28"/>
      <c r="C41" s="28"/>
      <c r="D41" s="28"/>
      <c r="E41" s="28"/>
      <c r="F41" s="28"/>
      <c r="G41" s="20"/>
      <c r="H41" s="20"/>
      <c r="I41" s="20"/>
      <c r="J41" s="20"/>
      <c r="K41" s="20"/>
      <c r="L41" s="20"/>
      <c r="M41" s="20"/>
      <c r="N41" s="20"/>
      <c r="O41" s="345"/>
      <c r="P41" s="306"/>
      <c r="Q41" s="20"/>
      <c r="R41" s="7"/>
    </row>
    <row r="42" spans="1:18" s="164" customFormat="1" ht="14.1" customHeight="1" x14ac:dyDescent="0.2">
      <c r="A42" s="147"/>
      <c r="B42" s="163"/>
      <c r="C42" s="49"/>
      <c r="D42" s="28"/>
      <c r="E42" s="28"/>
      <c r="F42" s="28"/>
      <c r="G42" s="20"/>
      <c r="H42" s="20"/>
      <c r="I42" s="20"/>
      <c r="J42" s="20"/>
      <c r="K42" s="20"/>
      <c r="L42" s="20"/>
      <c r="M42" s="20"/>
      <c r="N42" s="20"/>
      <c r="O42" s="345"/>
      <c r="P42" s="306"/>
      <c r="Q42" s="20"/>
      <c r="R42" s="147"/>
    </row>
    <row r="43" spans="1:18" s="164" customFormat="1" ht="51.75" customHeight="1" x14ac:dyDescent="0.2">
      <c r="A43" s="147"/>
      <c r="B43" s="28"/>
      <c r="C43" s="910"/>
      <c r="D43" s="28"/>
      <c r="E43" s="910"/>
      <c r="F43" s="28"/>
      <c r="G43" s="910"/>
      <c r="H43" s="28"/>
      <c r="I43" s="910"/>
      <c r="J43" s="28"/>
      <c r="K43" s="910"/>
      <c r="L43" s="28"/>
      <c r="M43" s="28"/>
      <c r="N43" s="910"/>
      <c r="O43" s="344"/>
      <c r="P43" s="309"/>
      <c r="Q43" s="48"/>
      <c r="R43" s="147"/>
    </row>
    <row r="44" spans="1:18" s="164" customFormat="1" ht="48.75" customHeight="1" x14ac:dyDescent="0.2">
      <c r="A44" s="147"/>
      <c r="B44" s="28"/>
      <c r="C44" s="910"/>
      <c r="D44" s="28"/>
      <c r="E44" s="910"/>
      <c r="F44" s="28"/>
      <c r="G44" s="910"/>
      <c r="H44" s="28"/>
      <c r="I44" s="910"/>
      <c r="J44" s="28"/>
      <c r="K44" s="910"/>
      <c r="L44" s="28"/>
      <c r="M44" s="28"/>
      <c r="N44" s="910"/>
      <c r="O44" s="344"/>
      <c r="P44" s="309"/>
      <c r="Q44" s="20"/>
      <c r="R44" s="147"/>
    </row>
    <row r="45" spans="1:18" s="164" customFormat="1" ht="15" customHeight="1" x14ac:dyDescent="0.2">
      <c r="A45" s="147"/>
      <c r="B45" s="28"/>
      <c r="C45" s="20"/>
      <c r="D45" s="28"/>
      <c r="E45" s="20"/>
      <c r="F45" s="28"/>
      <c r="G45" s="20"/>
      <c r="H45" s="28"/>
      <c r="I45" s="20"/>
      <c r="J45" s="28"/>
      <c r="K45" s="20"/>
      <c r="L45" s="28"/>
      <c r="M45" s="28"/>
      <c r="N45" s="20"/>
      <c r="O45" s="345"/>
      <c r="P45" s="306"/>
      <c r="Q45" s="20"/>
      <c r="R45" s="147"/>
    </row>
    <row r="46" spans="1:18" s="164" customFormat="1" ht="37.5" customHeight="1" x14ac:dyDescent="0.2">
      <c r="A46" s="147"/>
      <c r="B46" s="27"/>
      <c r="C46" s="20"/>
      <c r="D46" s="27"/>
      <c r="E46" s="20"/>
      <c r="F46" s="27"/>
      <c r="G46" s="20"/>
      <c r="H46" s="27"/>
      <c r="I46" s="20"/>
      <c r="J46" s="27"/>
      <c r="K46" s="20"/>
      <c r="L46" s="27"/>
      <c r="M46" s="27"/>
      <c r="N46" s="20"/>
      <c r="O46" s="345"/>
      <c r="P46" s="306"/>
      <c r="Q46" s="20"/>
      <c r="R46" s="147"/>
    </row>
    <row r="47" spans="1:18" s="164" customFormat="1" ht="37.5" customHeight="1" x14ac:dyDescent="0.2">
      <c r="A47" s="147"/>
      <c r="B47" s="27"/>
      <c r="C47" s="20"/>
      <c r="D47" s="27"/>
      <c r="E47" s="20"/>
      <c r="F47" s="27"/>
      <c r="G47" s="20"/>
      <c r="H47" s="27"/>
      <c r="I47" s="20"/>
      <c r="J47" s="27"/>
      <c r="K47" s="20"/>
      <c r="L47" s="27"/>
      <c r="M47" s="27"/>
      <c r="N47" s="20"/>
      <c r="O47" s="345"/>
      <c r="P47" s="306"/>
      <c r="Q47" s="20"/>
      <c r="R47" s="147"/>
    </row>
    <row r="48" spans="1:18" s="164" customFormat="1" ht="78" customHeight="1" x14ac:dyDescent="0.2">
      <c r="A48" s="147"/>
      <c r="B48" s="27"/>
      <c r="C48" s="20"/>
      <c r="D48" s="27"/>
      <c r="E48" s="20"/>
      <c r="F48" s="27"/>
      <c r="G48" s="20"/>
      <c r="H48" s="27"/>
      <c r="I48" s="20"/>
      <c r="J48" s="27"/>
      <c r="K48" s="20"/>
      <c r="L48" s="27"/>
      <c r="M48" s="27"/>
      <c r="N48" s="20"/>
      <c r="O48" s="345"/>
      <c r="P48" s="306"/>
      <c r="Q48" s="20"/>
      <c r="R48" s="147"/>
    </row>
    <row r="49" spans="1:18" s="164" customFormat="1" ht="78" customHeight="1" x14ac:dyDescent="0.2">
      <c r="A49" s="147"/>
      <c r="B49" s="165"/>
      <c r="C49" s="20"/>
      <c r="D49" s="165"/>
      <c r="E49" s="20"/>
      <c r="F49" s="165"/>
      <c r="G49" s="20"/>
      <c r="H49" s="165"/>
      <c r="I49" s="20"/>
      <c r="J49" s="165"/>
      <c r="K49" s="20"/>
      <c r="L49" s="165"/>
      <c r="M49" s="165"/>
      <c r="N49" s="20"/>
      <c r="O49" s="345"/>
      <c r="P49" s="345"/>
      <c r="Q49" s="20"/>
      <c r="R49" s="147"/>
    </row>
    <row r="50" spans="1:18" s="164" customFormat="1" ht="81.75" customHeight="1" x14ac:dyDescent="0.2">
      <c r="A50" s="147"/>
      <c r="B50" s="27"/>
      <c r="C50" s="20"/>
      <c r="D50" s="27"/>
      <c r="E50" s="20"/>
      <c r="F50" s="27"/>
      <c r="G50" s="20"/>
      <c r="H50" s="27"/>
      <c r="I50" s="20"/>
      <c r="J50" s="27"/>
      <c r="K50" s="20"/>
      <c r="L50" s="27"/>
      <c r="M50" s="27"/>
      <c r="N50" s="20"/>
      <c r="O50" s="345"/>
      <c r="P50" s="345"/>
      <c r="Q50" s="20"/>
      <c r="R50" s="147"/>
    </row>
    <row r="51" spans="1:18" ht="21" customHeight="1" x14ac:dyDescent="0.2">
      <c r="A51" s="7"/>
      <c r="B51" s="911"/>
      <c r="C51" s="911"/>
      <c r="D51" s="912"/>
      <c r="E51" s="912"/>
      <c r="F51" s="912"/>
      <c r="G51" s="912"/>
      <c r="H51" s="912"/>
      <c r="I51" s="912"/>
      <c r="J51" s="912"/>
      <c r="K51" s="912"/>
      <c r="L51" s="912"/>
      <c r="M51" s="912"/>
      <c r="N51" s="912"/>
      <c r="O51" s="370"/>
      <c r="P51" s="370"/>
      <c r="Q51" s="44"/>
      <c r="R51" s="7"/>
    </row>
    <row r="52" spans="1:18" ht="39.75" customHeight="1" thickBot="1" x14ac:dyDescent="0.25">
      <c r="A52" s="7"/>
      <c r="B52" s="166" t="s">
        <v>133</v>
      </c>
      <c r="C52" s="49"/>
      <c r="D52" s="20"/>
      <c r="E52" s="20"/>
      <c r="F52" s="20"/>
      <c r="G52" s="20"/>
      <c r="H52" s="29"/>
      <c r="I52" s="29"/>
      <c r="J52" s="29"/>
      <c r="K52" s="29"/>
      <c r="L52" s="29"/>
      <c r="M52" s="29"/>
      <c r="N52" s="50"/>
      <c r="O52" s="371"/>
      <c r="P52" s="371"/>
      <c r="Q52" s="48"/>
      <c r="R52" s="7"/>
    </row>
    <row r="53" spans="1:18" ht="111" customHeight="1" thickBot="1" x14ac:dyDescent="0.25">
      <c r="A53" s="7"/>
      <c r="B53" s="906"/>
      <c r="C53" s="907"/>
      <c r="D53" s="908"/>
      <c r="E53" s="908"/>
      <c r="F53" s="908"/>
      <c r="G53" s="908"/>
      <c r="H53" s="908"/>
      <c r="I53" s="908"/>
      <c r="J53" s="908"/>
      <c r="K53" s="908"/>
      <c r="L53" s="908"/>
      <c r="M53" s="908"/>
      <c r="N53" s="909"/>
      <c r="O53" s="145"/>
      <c r="P53" s="145"/>
      <c r="Q53" s="48"/>
      <c r="R53" s="7"/>
    </row>
    <row r="54" spans="1:18" ht="9" customHeight="1" x14ac:dyDescent="0.2">
      <c r="A54" s="7"/>
      <c r="B54" s="911"/>
      <c r="C54" s="911"/>
      <c r="D54" s="912"/>
      <c r="E54" s="912"/>
      <c r="F54" s="912"/>
      <c r="G54" s="912"/>
      <c r="H54" s="912"/>
      <c r="I54" s="912"/>
      <c r="J54" s="912"/>
      <c r="K54" s="912"/>
      <c r="L54" s="912"/>
      <c r="M54" s="912"/>
      <c r="N54" s="912"/>
      <c r="O54" s="44"/>
      <c r="P54" s="44"/>
      <c r="Q54" s="165"/>
      <c r="R54" s="7"/>
    </row>
    <row r="55" spans="1:18" x14ac:dyDescent="0.2"/>
    <row r="56" spans="1:18" x14ac:dyDescent="0.2"/>
    <row r="57" spans="1:18" x14ac:dyDescent="0.2"/>
    <row r="58" spans="1:18" x14ac:dyDescent="0.2"/>
    <row r="59" spans="1:18" x14ac:dyDescent="0.2"/>
    <row r="60" spans="1:18" x14ac:dyDescent="0.2"/>
    <row r="61" spans="1:18" x14ac:dyDescent="0.2"/>
    <row r="62" spans="1:18" x14ac:dyDescent="0.2"/>
    <row r="63" spans="1:18" x14ac:dyDescent="0.2"/>
    <row r="64" spans="1:18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</sheetData>
  <mergeCells count="72">
    <mergeCell ref="B16:E16"/>
    <mergeCell ref="B17:E17"/>
    <mergeCell ref="B54:N54"/>
    <mergeCell ref="B21:E21"/>
    <mergeCell ref="B24:E24"/>
    <mergeCell ref="C43:C44"/>
    <mergeCell ref="G35:H35"/>
    <mergeCell ref="B22:E22"/>
    <mergeCell ref="B25:E25"/>
    <mergeCell ref="B23:E23"/>
    <mergeCell ref="M23:N23"/>
    <mergeCell ref="M24:N24"/>
    <mergeCell ref="B27:E27"/>
    <mergeCell ref="B20:E20"/>
    <mergeCell ref="K20:L20"/>
    <mergeCell ref="M25:N25"/>
    <mergeCell ref="B3:E5"/>
    <mergeCell ref="B12:E12"/>
    <mergeCell ref="B14:E14"/>
    <mergeCell ref="B15:E15"/>
    <mergeCell ref="B13:E13"/>
    <mergeCell ref="M16:N16"/>
    <mergeCell ref="M18:N18"/>
    <mergeCell ref="M20:N20"/>
    <mergeCell ref="M21:N21"/>
    <mergeCell ref="K5:L5"/>
    <mergeCell ref="K13:L13"/>
    <mergeCell ref="K14:L14"/>
    <mergeCell ref="K17:L17"/>
    <mergeCell ref="K18:L18"/>
    <mergeCell ref="M5:N5"/>
    <mergeCell ref="K12:L12"/>
    <mergeCell ref="K15:L15"/>
    <mergeCell ref="K16:L16"/>
    <mergeCell ref="M12:N12"/>
    <mergeCell ref="M13:N13"/>
    <mergeCell ref="M14:N14"/>
    <mergeCell ref="M15:N15"/>
    <mergeCell ref="F3:F5"/>
    <mergeCell ref="H3:N3"/>
    <mergeCell ref="G3:G5"/>
    <mergeCell ref="B53:N53"/>
    <mergeCell ref="F32:F34"/>
    <mergeCell ref="G32:H34"/>
    <mergeCell ref="K21:L21"/>
    <mergeCell ref="B51:N51"/>
    <mergeCell ref="N43:N44"/>
    <mergeCell ref="E43:E44"/>
    <mergeCell ref="G43:G44"/>
    <mergeCell ref="I43:I44"/>
    <mergeCell ref="K43:K44"/>
    <mergeCell ref="K22:L22"/>
    <mergeCell ref="K24:L24"/>
    <mergeCell ref="B35:E35"/>
    <mergeCell ref="J35:K35"/>
    <mergeCell ref="K27:L27"/>
    <mergeCell ref="K25:L25"/>
    <mergeCell ref="L35:M35"/>
    <mergeCell ref="M17:N17"/>
    <mergeCell ref="B18:E18"/>
    <mergeCell ref="K26:L26"/>
    <mergeCell ref="M22:N22"/>
    <mergeCell ref="J33:K34"/>
    <mergeCell ref="L33:M34"/>
    <mergeCell ref="N33:N34"/>
    <mergeCell ref="I32:N32"/>
    <mergeCell ref="I33:I34"/>
    <mergeCell ref="M26:N26"/>
    <mergeCell ref="M27:N27"/>
    <mergeCell ref="B26:E26"/>
    <mergeCell ref="K23:L23"/>
    <mergeCell ref="B19:E19"/>
  </mergeCells>
  <phoneticPr fontId="0" type="noConversion"/>
  <conditionalFormatting sqref="P13:P21">
    <cfRule type="cellIs" dxfId="3" priority="5" stopIfTrue="1" operator="equal">
      <formula>"chyba"</formula>
    </cfRule>
  </conditionalFormatting>
  <conditionalFormatting sqref="P22:P24">
    <cfRule type="cellIs" dxfId="2" priority="4" stopIfTrue="1" operator="equal">
      <formula>"chyba"</formula>
    </cfRule>
  </conditionalFormatting>
  <conditionalFormatting sqref="P25:P27">
    <cfRule type="cellIs" dxfId="1" priority="2" stopIfTrue="1" operator="equal">
      <formula>"chyba"</formula>
    </cfRule>
  </conditionalFormatting>
  <conditionalFormatting sqref="P37">
    <cfRule type="cellIs" dxfId="0" priority="1" stopIfTrue="1" operator="equal">
      <formula>"chyba"</formula>
    </cfRule>
  </conditionalFormatting>
  <dataValidations count="3">
    <dataValidation type="whole" allowBlank="1" showErrorMessage="1" errorTitle="Pozor!" error="Vkládejte pouze číselné hodnoty!" sqref="C46:C47 E46:E47 I46:I47 K46:K47 G46:G47 N46:P47" xr:uid="{00000000-0002-0000-0600-000000000000}">
      <formula1>0</formula1>
      <formula2>9999999</formula2>
    </dataValidation>
    <dataValidation type="whole" allowBlank="1" showErrorMessage="1" errorTitle="Pozor!" error="Vkládejte pouze číselné hodnoty!" sqref="N28:P28 M7:P11 M12:M28 G7:L28" xr:uid="{00000000-0002-0000-0600-000001000000}">
      <formula1>0</formula1>
      <formula2>99999999</formula2>
    </dataValidation>
    <dataValidation allowBlank="1" showErrorMessage="1" errorTitle="Pozor!" error="Vkládejte pouze číselné hodnoty!" sqref="G36 L36:M36 I36" xr:uid="{00000000-0002-0000-0600-000002000000}"/>
  </dataValidations>
  <printOptions horizontalCentered="1"/>
  <pageMargins left="0.19685039370078741" right="0.19685039370078741" top="0.39370078740157483" bottom="0.19685039370078741" header="0.51181102362204722" footer="0.36"/>
  <pageSetup paperSize="9" scale="5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8"/>
  <sheetViews>
    <sheetView zoomScaleNormal="100" zoomScaleSheetLayoutView="100" workbookViewId="0"/>
  </sheetViews>
  <sheetFormatPr defaultColWidth="9.5703125" defaultRowHeight="15" x14ac:dyDescent="0.2"/>
  <cols>
    <col min="1" max="1" width="112.140625" style="452" customWidth="1"/>
    <col min="2" max="16384" width="9.5703125" style="443"/>
  </cols>
  <sheetData>
    <row r="1" spans="1:4" ht="15" customHeight="1" x14ac:dyDescent="0.25">
      <c r="A1" s="442" t="s">
        <v>881</v>
      </c>
    </row>
    <row r="2" spans="1:4" ht="15" customHeight="1" x14ac:dyDescent="0.25">
      <c r="A2" s="444"/>
    </row>
    <row r="3" spans="1:4" ht="15" customHeight="1" x14ac:dyDescent="0.25">
      <c r="A3" s="444" t="s">
        <v>187</v>
      </c>
    </row>
    <row r="4" spans="1:4" ht="15" customHeight="1" x14ac:dyDescent="0.25">
      <c r="A4" s="444"/>
    </row>
    <row r="5" spans="1:4" ht="15" customHeight="1" x14ac:dyDescent="0.2">
      <c r="A5" s="445"/>
    </row>
    <row r="6" spans="1:4" ht="15" customHeight="1" x14ac:dyDescent="0.25">
      <c r="A6" s="446" t="s">
        <v>164</v>
      </c>
    </row>
    <row r="7" spans="1:4" ht="15" customHeight="1" x14ac:dyDescent="0.2">
      <c r="A7" s="447" t="s">
        <v>451</v>
      </c>
    </row>
    <row r="8" spans="1:4" ht="15" customHeight="1" x14ac:dyDescent="0.2">
      <c r="A8" s="447" t="s">
        <v>452</v>
      </c>
      <c r="D8" s="448"/>
    </row>
    <row r="9" spans="1:4" ht="15" customHeight="1" x14ac:dyDescent="0.2">
      <c r="A9" s="447" t="s">
        <v>188</v>
      </c>
    </row>
    <row r="10" spans="1:4" ht="15" customHeight="1" x14ac:dyDescent="0.2">
      <c r="A10" s="447" t="s">
        <v>635</v>
      </c>
    </row>
    <row r="11" spans="1:4" ht="15" customHeight="1" x14ac:dyDescent="0.2">
      <c r="A11" s="447" t="s">
        <v>453</v>
      </c>
    </row>
    <row r="12" spans="1:4" ht="15" customHeight="1" x14ac:dyDescent="0.2">
      <c r="A12" s="447" t="s">
        <v>454</v>
      </c>
    </row>
    <row r="13" spans="1:4" ht="15" customHeight="1" x14ac:dyDescent="0.2">
      <c r="A13" s="447" t="s">
        <v>189</v>
      </c>
    </row>
    <row r="14" spans="1:4" ht="15" customHeight="1" x14ac:dyDescent="0.2">
      <c r="A14" s="447" t="s">
        <v>190</v>
      </c>
    </row>
    <row r="15" spans="1:4" ht="15" customHeight="1" x14ac:dyDescent="0.2">
      <c r="A15" s="447" t="s">
        <v>455</v>
      </c>
    </row>
    <row r="16" spans="1:4" ht="15" customHeight="1" x14ac:dyDescent="0.2">
      <c r="A16" s="447" t="s">
        <v>191</v>
      </c>
    </row>
    <row r="17" spans="1:1" ht="15" customHeight="1" x14ac:dyDescent="0.2">
      <c r="A17" s="447" t="s">
        <v>192</v>
      </c>
    </row>
    <row r="18" spans="1:1" ht="15" customHeight="1" x14ac:dyDescent="0.2">
      <c r="A18" s="447" t="s">
        <v>456</v>
      </c>
    </row>
    <row r="19" spans="1:1" ht="15" customHeight="1" x14ac:dyDescent="0.2">
      <c r="A19" s="447" t="s">
        <v>457</v>
      </c>
    </row>
    <row r="20" spans="1:1" ht="15" customHeight="1" x14ac:dyDescent="0.2">
      <c r="A20" s="447"/>
    </row>
    <row r="21" spans="1:1" ht="15" customHeight="1" x14ac:dyDescent="0.2">
      <c r="A21" s="447"/>
    </row>
    <row r="22" spans="1:1" ht="15" customHeight="1" x14ac:dyDescent="0.2">
      <c r="A22" s="447"/>
    </row>
    <row r="23" spans="1:1" ht="15" customHeight="1" x14ac:dyDescent="0.25">
      <c r="A23" s="446" t="s">
        <v>193</v>
      </c>
    </row>
    <row r="24" spans="1:1" ht="15" customHeight="1" x14ac:dyDescent="0.2">
      <c r="A24" s="447" t="s">
        <v>458</v>
      </c>
    </row>
    <row r="25" spans="1:1" ht="15" customHeight="1" x14ac:dyDescent="0.2">
      <c r="A25" s="447" t="s">
        <v>636</v>
      </c>
    </row>
    <row r="26" spans="1:1" ht="15" customHeight="1" x14ac:dyDescent="0.2">
      <c r="A26" s="447" t="s">
        <v>637</v>
      </c>
    </row>
    <row r="27" spans="1:1" ht="15" customHeight="1" x14ac:dyDescent="0.2">
      <c r="A27" s="447" t="s">
        <v>638</v>
      </c>
    </row>
    <row r="28" spans="1:1" ht="15" customHeight="1" x14ac:dyDescent="0.2">
      <c r="A28" s="447" t="s">
        <v>639</v>
      </c>
    </row>
    <row r="29" spans="1:1" ht="15" customHeight="1" x14ac:dyDescent="0.2">
      <c r="A29" s="447" t="s">
        <v>640</v>
      </c>
    </row>
    <row r="30" spans="1:1" ht="15" customHeight="1" x14ac:dyDescent="0.2">
      <c r="A30" s="447" t="s">
        <v>641</v>
      </c>
    </row>
    <row r="31" spans="1:1" ht="15" customHeight="1" x14ac:dyDescent="0.2">
      <c r="A31" s="447" t="s">
        <v>642</v>
      </c>
    </row>
    <row r="32" spans="1:1" ht="15" customHeight="1" x14ac:dyDescent="0.2">
      <c r="A32" s="447" t="s">
        <v>643</v>
      </c>
    </row>
    <row r="33" spans="1:1" ht="15" customHeight="1" x14ac:dyDescent="0.2">
      <c r="A33" s="447" t="s">
        <v>459</v>
      </c>
    </row>
    <row r="34" spans="1:1" ht="15" customHeight="1" x14ac:dyDescent="0.2">
      <c r="A34" s="447" t="s">
        <v>644</v>
      </c>
    </row>
    <row r="35" spans="1:1" ht="15" customHeight="1" x14ac:dyDescent="0.2">
      <c r="A35" s="447" t="s">
        <v>460</v>
      </c>
    </row>
    <row r="36" spans="1:1" ht="15" customHeight="1" x14ac:dyDescent="0.2">
      <c r="A36" s="447" t="s">
        <v>645</v>
      </c>
    </row>
    <row r="37" spans="1:1" ht="15" customHeight="1" x14ac:dyDescent="0.2">
      <c r="A37" s="447" t="s">
        <v>646</v>
      </c>
    </row>
    <row r="38" spans="1:1" ht="15" customHeight="1" x14ac:dyDescent="0.2">
      <c r="A38" s="447" t="s">
        <v>461</v>
      </c>
    </row>
    <row r="39" spans="1:1" ht="15" customHeight="1" x14ac:dyDescent="0.2">
      <c r="A39" s="447" t="s">
        <v>647</v>
      </c>
    </row>
    <row r="40" spans="1:1" ht="15" customHeight="1" x14ac:dyDescent="0.2">
      <c r="A40" s="447" t="s">
        <v>648</v>
      </c>
    </row>
    <row r="41" spans="1:1" ht="15" customHeight="1" x14ac:dyDescent="0.2">
      <c r="A41" s="447" t="s">
        <v>649</v>
      </c>
    </row>
    <row r="42" spans="1:1" ht="15" customHeight="1" x14ac:dyDescent="0.2">
      <c r="A42" s="447" t="s">
        <v>462</v>
      </c>
    </row>
    <row r="43" spans="1:1" ht="15" customHeight="1" x14ac:dyDescent="0.2">
      <c r="A43" s="449" t="s">
        <v>650</v>
      </c>
    </row>
    <row r="44" spans="1:1" ht="15" customHeight="1" x14ac:dyDescent="0.2">
      <c r="A44" s="450" t="s">
        <v>463</v>
      </c>
    </row>
    <row r="45" spans="1:1" ht="15" customHeight="1" x14ac:dyDescent="0.2">
      <c r="A45" s="450" t="s">
        <v>651</v>
      </c>
    </row>
    <row r="46" spans="1:1" ht="15" customHeight="1" x14ac:dyDescent="0.2">
      <c r="A46" s="450" t="s">
        <v>480</v>
      </c>
    </row>
    <row r="47" spans="1:1" ht="15" customHeight="1" x14ac:dyDescent="0.25">
      <c r="A47" s="451" t="s">
        <v>464</v>
      </c>
    </row>
    <row r="48" spans="1:1" ht="15" customHeight="1" x14ac:dyDescent="0.2"/>
  </sheetData>
  <phoneticPr fontId="2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53"/>
  <sheetViews>
    <sheetView topLeftCell="A40" zoomScaleNormal="100" zoomScaleSheetLayoutView="100" workbookViewId="0">
      <selection activeCell="B12" sqref="B12"/>
    </sheetView>
  </sheetViews>
  <sheetFormatPr defaultColWidth="9.140625" defaultRowHeight="12.75" x14ac:dyDescent="0.2"/>
  <cols>
    <col min="1" max="1" width="102.5703125" style="453" customWidth="1"/>
    <col min="2" max="16384" width="9.140625" style="453"/>
  </cols>
  <sheetData>
    <row r="1" spans="1:1" ht="15" x14ac:dyDescent="0.25">
      <c r="A1" s="442" t="s">
        <v>882</v>
      </c>
    </row>
    <row r="2" spans="1:1" ht="3.75" customHeight="1" x14ac:dyDescent="0.2"/>
    <row r="3" spans="1:1" ht="14.25" x14ac:dyDescent="0.2">
      <c r="A3" s="447"/>
    </row>
    <row r="4" spans="1:1" ht="15" x14ac:dyDescent="0.25">
      <c r="A4" s="446" t="s">
        <v>277</v>
      </c>
    </row>
    <row r="5" spans="1:1" ht="14.25" x14ac:dyDescent="0.2">
      <c r="A5" s="447" t="s">
        <v>465</v>
      </c>
    </row>
    <row r="6" spans="1:1" ht="14.25" x14ac:dyDescent="0.2">
      <c r="A6" s="447" t="s">
        <v>194</v>
      </c>
    </row>
    <row r="7" spans="1:1" ht="14.25" x14ac:dyDescent="0.2">
      <c r="A7" s="447" t="s">
        <v>195</v>
      </c>
    </row>
    <row r="8" spans="1:1" ht="14.25" x14ac:dyDescent="0.2">
      <c r="A8" s="447" t="s">
        <v>466</v>
      </c>
    </row>
    <row r="9" spans="1:1" ht="14.25" x14ac:dyDescent="0.2">
      <c r="A9" s="447" t="s">
        <v>467</v>
      </c>
    </row>
    <row r="10" spans="1:1" ht="14.25" x14ac:dyDescent="0.2">
      <c r="A10" s="447" t="s">
        <v>468</v>
      </c>
    </row>
    <row r="11" spans="1:1" ht="14.25" x14ac:dyDescent="0.2">
      <c r="A11" s="447" t="s">
        <v>469</v>
      </c>
    </row>
    <row r="12" spans="1:1" ht="14.25" x14ac:dyDescent="0.2">
      <c r="A12" s="447" t="s">
        <v>470</v>
      </c>
    </row>
    <row r="13" spans="1:1" ht="14.25" x14ac:dyDescent="0.2">
      <c r="A13" s="447" t="s">
        <v>652</v>
      </c>
    </row>
    <row r="14" spans="1:1" ht="14.25" x14ac:dyDescent="0.2">
      <c r="A14" s="447" t="s">
        <v>653</v>
      </c>
    </row>
    <row r="15" spans="1:1" ht="14.25" x14ac:dyDescent="0.2">
      <c r="A15" s="447" t="s">
        <v>654</v>
      </c>
    </row>
    <row r="16" spans="1:1" ht="14.25" x14ac:dyDescent="0.2">
      <c r="A16" s="447" t="s">
        <v>655</v>
      </c>
    </row>
    <row r="17" spans="1:1" ht="14.25" x14ac:dyDescent="0.2">
      <c r="A17" s="447" t="s">
        <v>471</v>
      </c>
    </row>
    <row r="18" spans="1:1" ht="9.75" customHeight="1" x14ac:dyDescent="0.2">
      <c r="A18" s="447"/>
    </row>
    <row r="19" spans="1:1" ht="6" customHeight="1" x14ac:dyDescent="0.25">
      <c r="A19" s="454"/>
    </row>
    <row r="20" spans="1:1" ht="15" x14ac:dyDescent="0.25">
      <c r="A20" s="446" t="s">
        <v>238</v>
      </c>
    </row>
    <row r="21" spans="1:1" ht="14.25" x14ac:dyDescent="0.2">
      <c r="A21" s="447" t="s">
        <v>472</v>
      </c>
    </row>
    <row r="22" spans="1:1" ht="14.25" x14ac:dyDescent="0.2">
      <c r="A22" s="447" t="s">
        <v>274</v>
      </c>
    </row>
    <row r="23" spans="1:1" ht="14.25" x14ac:dyDescent="0.2">
      <c r="A23" s="447" t="s">
        <v>0</v>
      </c>
    </row>
    <row r="24" spans="1:1" ht="14.25" x14ac:dyDescent="0.2">
      <c r="A24" s="447" t="s">
        <v>1</v>
      </c>
    </row>
    <row r="25" spans="1:1" ht="14.25" x14ac:dyDescent="0.2">
      <c r="A25" s="447" t="s">
        <v>275</v>
      </c>
    </row>
    <row r="26" spans="1:1" ht="14.25" x14ac:dyDescent="0.2">
      <c r="A26" s="447" t="s">
        <v>259</v>
      </c>
    </row>
    <row r="27" spans="1:1" ht="14.25" x14ac:dyDescent="0.2">
      <c r="A27" s="447" t="s">
        <v>473</v>
      </c>
    </row>
    <row r="28" spans="1:1" ht="14.25" x14ac:dyDescent="0.2">
      <c r="A28" s="447" t="s">
        <v>474</v>
      </c>
    </row>
    <row r="29" spans="1:1" ht="14.25" x14ac:dyDescent="0.2">
      <c r="A29" s="447" t="s">
        <v>475</v>
      </c>
    </row>
    <row r="30" spans="1:1" ht="14.25" x14ac:dyDescent="0.2">
      <c r="A30" s="447" t="s">
        <v>476</v>
      </c>
    </row>
    <row r="31" spans="1:1" ht="14.25" x14ac:dyDescent="0.2">
      <c r="A31" s="447" t="s">
        <v>239</v>
      </c>
    </row>
    <row r="32" spans="1:1" ht="14.25" x14ac:dyDescent="0.2">
      <c r="A32" s="447" t="s">
        <v>310</v>
      </c>
    </row>
    <row r="33" spans="1:1" ht="14.25" x14ac:dyDescent="0.2">
      <c r="A33" s="447" t="s">
        <v>477</v>
      </c>
    </row>
    <row r="34" spans="1:1" ht="14.25" x14ac:dyDescent="0.2">
      <c r="A34" s="447" t="s">
        <v>720</v>
      </c>
    </row>
    <row r="35" spans="1:1" ht="14.25" x14ac:dyDescent="0.2">
      <c r="A35" s="447" t="s">
        <v>716</v>
      </c>
    </row>
    <row r="36" spans="1:1" ht="14.25" x14ac:dyDescent="0.2">
      <c r="A36" s="447" t="s">
        <v>717</v>
      </c>
    </row>
    <row r="37" spans="1:1" ht="14.25" x14ac:dyDescent="0.2">
      <c r="A37" s="447" t="s">
        <v>718</v>
      </c>
    </row>
    <row r="38" spans="1:1" ht="14.25" x14ac:dyDescent="0.2">
      <c r="A38" s="447" t="s">
        <v>719</v>
      </c>
    </row>
    <row r="39" spans="1:1" ht="14.25" x14ac:dyDescent="0.2">
      <c r="A39" s="447" t="s">
        <v>478</v>
      </c>
    </row>
    <row r="40" spans="1:1" ht="14.25" x14ac:dyDescent="0.2">
      <c r="A40" s="447" t="s">
        <v>721</v>
      </c>
    </row>
    <row r="41" spans="1:1" ht="4.5" customHeight="1" x14ac:dyDescent="0.2">
      <c r="A41" s="447"/>
    </row>
    <row r="42" spans="1:1" ht="14.25" x14ac:dyDescent="0.2">
      <c r="A42" s="455"/>
    </row>
    <row r="43" spans="1:1" ht="15" x14ac:dyDescent="0.25">
      <c r="A43" s="446" t="s">
        <v>326</v>
      </c>
    </row>
    <row r="44" spans="1:1" ht="6" customHeight="1" x14ac:dyDescent="0.25">
      <c r="A44" s="446"/>
    </row>
    <row r="45" spans="1:1" ht="20.25" customHeight="1" x14ac:dyDescent="0.2">
      <c r="A45" s="447" t="s">
        <v>240</v>
      </c>
    </row>
    <row r="46" spans="1:1" ht="11.25" customHeight="1" x14ac:dyDescent="0.2">
      <c r="A46" s="447"/>
    </row>
    <row r="47" spans="1:1" ht="17.25" customHeight="1" x14ac:dyDescent="0.2">
      <c r="A47" s="447" t="s">
        <v>781</v>
      </c>
    </row>
    <row r="48" spans="1:1" ht="14.25" x14ac:dyDescent="0.2">
      <c r="A48" s="447" t="s">
        <v>258</v>
      </c>
    </row>
    <row r="49" spans="1:1" ht="14.25" x14ac:dyDescent="0.2">
      <c r="A49" s="447" t="s">
        <v>479</v>
      </c>
    </row>
    <row r="50" spans="1:1" ht="15.75" customHeight="1" x14ac:dyDescent="0.2">
      <c r="A50" s="447" t="s">
        <v>782</v>
      </c>
    </row>
    <row r="51" spans="1:1" ht="14.25" x14ac:dyDescent="0.2">
      <c r="A51" s="447" t="s">
        <v>311</v>
      </c>
    </row>
    <row r="52" spans="1:1" ht="14.25" x14ac:dyDescent="0.2">
      <c r="A52" s="447" t="s">
        <v>480</v>
      </c>
    </row>
    <row r="53" spans="1:1" ht="42.75" x14ac:dyDescent="0.2">
      <c r="A53" s="456" t="s">
        <v>783</v>
      </c>
    </row>
  </sheetData>
  <phoneticPr fontId="25" type="noConversion"/>
  <pageMargins left="0.78740157499999996" right="0.78740157499999996" top="0.984251969" bottom="0.984251969" header="0.4921259845" footer="0.4921259845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4</vt:i4>
      </vt:variant>
    </vt:vector>
  </HeadingPairs>
  <TitlesOfParts>
    <vt:vector size="20" baseType="lpstr">
      <vt:lpstr>Strana1</vt:lpstr>
      <vt:lpstr>Strana2</vt:lpstr>
      <vt:lpstr>Strana3</vt:lpstr>
      <vt:lpstr>Strana4</vt:lpstr>
      <vt:lpstr>Strana5</vt:lpstr>
      <vt:lpstr>Strana6</vt:lpstr>
      <vt:lpstr>Strana7</vt:lpstr>
      <vt:lpstr>Strana8</vt:lpstr>
      <vt:lpstr>Strana9</vt:lpstr>
      <vt:lpstr>Strana10</vt:lpstr>
      <vt:lpstr>Strana11</vt:lpstr>
      <vt:lpstr>Strana 12</vt:lpstr>
      <vt:lpstr>Strana13</vt:lpstr>
      <vt:lpstr>Strana14</vt:lpstr>
      <vt:lpstr>Strana15</vt:lpstr>
      <vt:lpstr>Strana 16</vt:lpstr>
      <vt:lpstr>Strana10!Oblast_tisku</vt:lpstr>
      <vt:lpstr>Strana11!Oblast_tisku</vt:lpstr>
      <vt:lpstr>Strana14!Oblast_tisku</vt:lpstr>
      <vt:lpstr>Strana2!Oblast_tisku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ziky</dc:creator>
  <cp:lastModifiedBy>Soukup Aleš Ing. (MPSV)</cp:lastModifiedBy>
  <cp:lastPrinted>2022-05-26T07:51:14Z</cp:lastPrinted>
  <dcterms:created xsi:type="dcterms:W3CDTF">2002-09-23T07:59:31Z</dcterms:created>
  <dcterms:modified xsi:type="dcterms:W3CDTF">2022-10-11T08:29:24Z</dcterms:modified>
</cp:coreProperties>
</file>